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1295" windowHeight="6300" tabRatio="568" activeTab="4"/>
  </bookViews>
  <sheets>
    <sheet name="SOMM" sheetId="1" r:id="rId1"/>
    <sheet name="M1a" sheetId="2" r:id="rId2"/>
    <sheet name="M1b" sheetId="3" r:id="rId3"/>
    <sheet name="M1c" sheetId="4" r:id="rId4"/>
    <sheet name="M2" sheetId="5" r:id="rId5"/>
    <sheet name="M2bis" sheetId="6" r:id="rId6"/>
    <sheet name="M3" sheetId="7" r:id="rId7"/>
    <sheet name="M3bis" sheetId="8" r:id="rId8"/>
    <sheet name="M4" sheetId="9" r:id="rId9"/>
    <sheet name="M4bis" sheetId="10" r:id="rId10"/>
    <sheet name="M5" sheetId="11" r:id="rId11"/>
    <sheet name="M5bis" sheetId="12" r:id="rId12"/>
    <sheet name="M6" sheetId="13" r:id="rId13"/>
    <sheet name="M6bis" sheetId="14" r:id="rId14"/>
    <sheet name="M7" sheetId="15" r:id="rId15"/>
    <sheet name="M8" sheetId="16" r:id="rId16"/>
    <sheet name="M9" sheetId="17" r:id="rId17"/>
    <sheet name="M10" sheetId="18" r:id="rId18"/>
    <sheet name="M11" sheetId="19" r:id="rId19"/>
    <sheet name="M12" sheetId="20" r:id="rId20"/>
    <sheet name="M13" sheetId="21" r:id="rId21"/>
    <sheet name="M14" sheetId="22" r:id="rId22"/>
    <sheet name="M14bis" sheetId="23" r:id="rId23"/>
    <sheet name="M15" sheetId="24" r:id="rId24"/>
    <sheet name="M15bis" sheetId="25" r:id="rId25"/>
    <sheet name="M16" sheetId="26" r:id="rId26"/>
    <sheet name="M16bis" sheetId="27" r:id="rId27"/>
    <sheet name="M17" sheetId="28" r:id="rId28"/>
    <sheet name="M17bis" sheetId="29" r:id="rId29"/>
    <sheet name="M18" sheetId="30" r:id="rId30"/>
    <sheet name="M18bis" sheetId="31" r:id="rId31"/>
  </sheets>
  <definedNames>
    <definedName name="_xlnm.Print_Titles" localSheetId="17">'M10'!$1:$8</definedName>
    <definedName name="_xlnm.Print_Titles" localSheetId="18">'M11'!$1:$8</definedName>
    <definedName name="_xlnm.Print_Titles" localSheetId="19">'M12'!$1:$8</definedName>
    <definedName name="_xlnm.Print_Titles" localSheetId="20">'M13'!$1:$8</definedName>
    <definedName name="_xlnm.Print_Titles" localSheetId="21">'M14'!$1:$8</definedName>
    <definedName name="_xlnm.Print_Titles" localSheetId="22">'M14bis'!$1:$8</definedName>
    <definedName name="_xlnm.Print_Titles" localSheetId="23">'M15'!$1:$9</definedName>
    <definedName name="_xlnm.Print_Titles" localSheetId="24">'M15bis'!$1:$9</definedName>
    <definedName name="_xlnm.Print_Titles" localSheetId="25">'M16'!$1:$8</definedName>
    <definedName name="_xlnm.Print_Titles" localSheetId="26">'M16bis'!$1:$9</definedName>
    <definedName name="_xlnm.Print_Titles" localSheetId="27">'M17'!$1:$8</definedName>
    <definedName name="_xlnm.Print_Titles" localSheetId="28">'M17bis'!$1:$9</definedName>
    <definedName name="_xlnm.Print_Titles" localSheetId="29">'M18'!$1:$9</definedName>
    <definedName name="_xlnm.Print_Titles" localSheetId="30">'M18bis'!$1:$9</definedName>
    <definedName name="_xlnm.Print_Titles" localSheetId="1">'M1a'!$1:$9</definedName>
    <definedName name="_xlnm.Print_Titles" localSheetId="2">'M1b'!$1:$8</definedName>
    <definedName name="_xlnm.Print_Titles" localSheetId="3">'M1c'!$1:$9</definedName>
    <definedName name="_xlnm.Print_Titles" localSheetId="4">'M2'!$1:$10</definedName>
    <definedName name="_xlnm.Print_Titles" localSheetId="5">'M2bis'!$1:$11</definedName>
    <definedName name="_xlnm.Print_Titles" localSheetId="8">'M4'!$1:$8</definedName>
    <definedName name="_xlnm.Print_Titles" localSheetId="9">'M4bis'!$1:$8</definedName>
    <definedName name="_xlnm.Print_Titles" localSheetId="14">'M7'!$1:$8</definedName>
    <definedName name="_xlnm.Print_Titles" localSheetId="15">'M8'!$1:$8</definedName>
    <definedName name="_xlnm.Print_Titles" localSheetId="16">'M9'!$1:$9</definedName>
    <definedName name="_xlnm.Print_Area" localSheetId="17">'M10'!$A$1:$I$70</definedName>
    <definedName name="_xlnm.Print_Area" localSheetId="18">'M11'!$A$1:$I$70</definedName>
    <definedName name="_xlnm.Print_Area" localSheetId="19">'M12'!$A$1:$L$68</definedName>
    <definedName name="_xlnm.Print_Area" localSheetId="20">'M13'!$A$1:$M$68</definedName>
    <definedName name="_xlnm.Print_Area" localSheetId="21">'M14'!$A$1:$J$70</definedName>
    <definedName name="_xlnm.Print_Area" localSheetId="22">'M14bis'!$A$1:$J$36</definedName>
    <definedName name="_xlnm.Print_Area" localSheetId="23">'M15'!$A$1:$I$70</definedName>
    <definedName name="_xlnm.Print_Area" localSheetId="25">'M16'!$A$1:$G$70</definedName>
    <definedName name="_xlnm.Print_Area" localSheetId="27">'M17'!$A$1:$I$70</definedName>
    <definedName name="_xlnm.Print_Area" localSheetId="28">'M17bis'!$A$1:$I$71</definedName>
    <definedName name="_xlnm.Print_Area" localSheetId="1">'M1a'!$A$1:$K$36</definedName>
    <definedName name="_xlnm.Print_Area" localSheetId="2">'M1b'!$A$1:$K$36</definedName>
    <definedName name="_xlnm.Print_Area" localSheetId="3">'M1c'!$A$1:$K$69</definedName>
    <definedName name="_xlnm.Print_Area" localSheetId="4">'M2'!$A$1:$K$72</definedName>
    <definedName name="_xlnm.Print_Area" localSheetId="6">'M3'!$A:$IV</definedName>
    <definedName name="_xlnm.Print_Area" localSheetId="0">'SOMM'!$A$1:$H$67</definedName>
  </definedNames>
  <calcPr fullCalcOnLoad="1"/>
</workbook>
</file>

<file path=xl/sharedStrings.xml><?xml version="1.0" encoding="utf-8"?>
<sst xmlns="http://schemas.openxmlformats.org/spreadsheetml/2006/main" count="2645" uniqueCount="257">
  <si>
    <t xml:space="preserve">                       </t>
  </si>
  <si>
    <t xml:space="preserve">      </t>
  </si>
  <si>
    <t xml:space="preserve">Marquises              </t>
  </si>
  <si>
    <t xml:space="preserve">   Fatu-Hiva           </t>
  </si>
  <si>
    <t xml:space="preserve">   Hiva-Oa             </t>
  </si>
  <si>
    <t xml:space="preserve">   Nuku-Hiva           </t>
  </si>
  <si>
    <t xml:space="preserve">   Tahuata             </t>
  </si>
  <si>
    <t xml:space="preserve">   Ua-Huka             </t>
  </si>
  <si>
    <t xml:space="preserve">   Ua-Pou              </t>
  </si>
  <si>
    <t xml:space="preserve">Australes              </t>
  </si>
  <si>
    <t xml:space="preserve">Tuamotu-Gambier        </t>
  </si>
  <si>
    <t>Sources : INSEE, I.T.STAT. - Recensement Général de la Population du 3 septembre 1996.</t>
  </si>
  <si>
    <t xml:space="preserve">Iles Sous-Le-Vent      </t>
  </si>
  <si>
    <t xml:space="preserve">Ensemble de la Polynésie française             </t>
  </si>
  <si>
    <t xml:space="preserve">Iles du Vent           </t>
  </si>
  <si>
    <t xml:space="preserve">Subdivisions </t>
  </si>
  <si>
    <t xml:space="preserve">   Communes</t>
  </si>
  <si>
    <t>20 ans</t>
  </si>
  <si>
    <t>ans</t>
  </si>
  <si>
    <t>et plus</t>
  </si>
  <si>
    <t>(Ensemble)</t>
  </si>
  <si>
    <t>(Hommes)</t>
  </si>
  <si>
    <t>(Femmes)</t>
  </si>
  <si>
    <t xml:space="preserve">            </t>
  </si>
  <si>
    <t>Agriculteurs</t>
  </si>
  <si>
    <t xml:space="preserve">                </t>
  </si>
  <si>
    <t>personnes</t>
  </si>
  <si>
    <t xml:space="preserve">de résidence </t>
  </si>
  <si>
    <t>supérieures</t>
  </si>
  <si>
    <t>Employés</t>
  </si>
  <si>
    <t>professionnelle</t>
  </si>
  <si>
    <t>Retraités</t>
  </si>
  <si>
    <t>intermédiaires</t>
  </si>
  <si>
    <t>intellectuelles</t>
  </si>
  <si>
    <t>commerçants</t>
  </si>
  <si>
    <t>et chefs</t>
  </si>
  <si>
    <t>d'entreprises</t>
  </si>
  <si>
    <t>Ensemble</t>
  </si>
  <si>
    <t>Professions</t>
  </si>
  <si>
    <t>Ouvriers</t>
  </si>
  <si>
    <t>exploitants</t>
  </si>
  <si>
    <t>Artisans,</t>
  </si>
  <si>
    <t>Cadres et</t>
  </si>
  <si>
    <t/>
  </si>
  <si>
    <t>Autres</t>
  </si>
  <si>
    <t>professions</t>
  </si>
  <si>
    <t>sans activité</t>
  </si>
  <si>
    <t>Moins de</t>
  </si>
  <si>
    <t>20 à 29</t>
  </si>
  <si>
    <t>30 à 39</t>
  </si>
  <si>
    <t>40 à 49</t>
  </si>
  <si>
    <t>50 à 59</t>
  </si>
  <si>
    <t>60 à 69</t>
  </si>
  <si>
    <t>70 à 79</t>
  </si>
  <si>
    <t>80 ans</t>
  </si>
  <si>
    <t>15 et plus</t>
  </si>
  <si>
    <t>Ensemble de la Polynésie française</t>
  </si>
  <si>
    <t>des</t>
  </si>
  <si>
    <t>ménages</t>
  </si>
  <si>
    <t>ordinaires</t>
  </si>
  <si>
    <t>des ménages</t>
  </si>
  <si>
    <t>Goupe d'âge décennal de la personne de référence du ménage</t>
  </si>
  <si>
    <t>ménages ordinaires</t>
  </si>
  <si>
    <t>Nombre de personnes du ménage</t>
  </si>
  <si>
    <t>5 à 9</t>
  </si>
  <si>
    <t>10 à 14</t>
  </si>
  <si>
    <t>Ensemble des</t>
  </si>
  <si>
    <t xml:space="preserve">                                                </t>
  </si>
  <si>
    <t>Iles du Vent</t>
  </si>
  <si>
    <t xml:space="preserve">Homme vivant seul                               </t>
  </si>
  <si>
    <t xml:space="preserve">Femme vivant seule                              </t>
  </si>
  <si>
    <t xml:space="preserve">Famille monoparentale sans isolé (homme)        </t>
  </si>
  <si>
    <t xml:space="preserve">Famille monoparentale sans isolé (femme)        </t>
  </si>
  <si>
    <t xml:space="preserve">Famille monoparentale avec isolé (homme)        </t>
  </si>
  <si>
    <t xml:space="preserve">Famille monoparentale avec isolé (femme)        </t>
  </si>
  <si>
    <t xml:space="preserve">Couple sans enfant sans isolé                   </t>
  </si>
  <si>
    <t xml:space="preserve">Couple avec enfant(s) sans isolé                </t>
  </si>
  <si>
    <t xml:space="preserve">Couple sans enfant avec isolé(s)                </t>
  </si>
  <si>
    <t xml:space="preserve">Couple avec enfant(s) avec isolé(s)             </t>
  </si>
  <si>
    <t xml:space="preserve">Deux familles sans enfant sans isolé            </t>
  </si>
  <si>
    <t xml:space="preserve">Deux familles avec enfant(s) sans isolé         </t>
  </si>
  <si>
    <t xml:space="preserve">Deux familles sans enfant avec isolé(s)         </t>
  </si>
  <si>
    <t xml:space="preserve">Deux familles avec enfant(s) avec isolé(s)      </t>
  </si>
  <si>
    <t xml:space="preserve">Trois familles ou plus                          </t>
  </si>
  <si>
    <t xml:space="preserve">Autres ménages sans familles                    </t>
  </si>
  <si>
    <t>Structure familiale du ménage</t>
  </si>
  <si>
    <t>Iles Sous-Le-Vent</t>
  </si>
  <si>
    <t xml:space="preserve">Ensemble des ménages ordinaires                                       </t>
  </si>
  <si>
    <t>Marquises</t>
  </si>
  <si>
    <t>Australes</t>
  </si>
  <si>
    <t>Tuamotu-Gambier</t>
  </si>
  <si>
    <t>Nombre de noyaux familiaux</t>
  </si>
  <si>
    <t xml:space="preserve">Ensemble de la Polynésie française    </t>
  </si>
  <si>
    <t>Subdivisions</t>
  </si>
  <si>
    <t>commune de résidence</t>
  </si>
  <si>
    <t>Actif occupé</t>
  </si>
  <si>
    <t>Inactif</t>
  </si>
  <si>
    <t>Personne seule</t>
  </si>
  <si>
    <t>Couple avec ou sans enfants</t>
  </si>
  <si>
    <t>Famille monoparentale</t>
  </si>
  <si>
    <t>Autres cas</t>
  </si>
  <si>
    <t>M6 - Ménages ordinaires selon le type de ménage et la situation d'activité de la personne de</t>
  </si>
  <si>
    <t>Type de ménage</t>
  </si>
  <si>
    <t>référence du ménage, par subdivision de résidence</t>
  </si>
  <si>
    <t xml:space="preserve">M7 - Ménages ordinaires selon le nombre de noyaux familiaux, par subdivision et  </t>
  </si>
  <si>
    <t xml:space="preserve">                                                              </t>
  </si>
  <si>
    <t>5 et plus</t>
  </si>
  <si>
    <t>et commune de résidence</t>
  </si>
  <si>
    <t xml:space="preserve">                 </t>
  </si>
  <si>
    <t xml:space="preserve">     </t>
  </si>
  <si>
    <t xml:space="preserve">Iles du Vent     </t>
  </si>
  <si>
    <t xml:space="preserve">Marquises        </t>
  </si>
  <si>
    <t xml:space="preserve">Australes        </t>
  </si>
  <si>
    <t xml:space="preserve">Tuamotu-Gambier  </t>
  </si>
  <si>
    <t>4 et plus</t>
  </si>
  <si>
    <t>3 et plus</t>
  </si>
  <si>
    <t xml:space="preserve">                                                                                         </t>
  </si>
  <si>
    <t xml:space="preserve">           </t>
  </si>
  <si>
    <t xml:space="preserve">8 et plus </t>
  </si>
  <si>
    <t xml:space="preserve">                                                                       </t>
  </si>
  <si>
    <t xml:space="preserve">M1a - Ménages ordinaires selon le groupe d'âge décennal de la personne de référence du ménage, par subdivision et commune de résidence </t>
  </si>
  <si>
    <t xml:space="preserve">M1b - Ménages ordinaires selon le groupe d'âge décennal de la personne de référence du ménage, par subdivision et commune de résidence </t>
  </si>
  <si>
    <t xml:space="preserve">M1c - Ménages ordinaires selon le groupe d'âge décennal de la personne de référence du ménage, par subdivision et commune de résidence </t>
  </si>
  <si>
    <t>M4 - Ménages ordinaires selon la taille du ménage, par subdivision et commune de résidence</t>
  </si>
  <si>
    <t>M5 - Ménages ordinaires selon la structure familiale du ménage, par subdivision de résidence</t>
  </si>
  <si>
    <t xml:space="preserve">Ensemble de la         </t>
  </si>
  <si>
    <t xml:space="preserve">Polynésie française    </t>
  </si>
  <si>
    <t xml:space="preserve"> exploitants</t>
  </si>
  <si>
    <t>par subdivision et commune de résidence</t>
  </si>
  <si>
    <t>6 et plus</t>
  </si>
  <si>
    <t>Nombre d'actifs du ménage</t>
  </si>
  <si>
    <t xml:space="preserve">                                                                             </t>
  </si>
  <si>
    <t>Nombre d'actifs occupés du ménage</t>
  </si>
  <si>
    <t>M15 - Ménages ordinaires selon le nombre d'actifs occupés (au sens du recensement) du ménage,</t>
  </si>
  <si>
    <t>M14 - Ménages ordinaires selon le nombre d'actifs (au sens du recensement) du ménage,</t>
  </si>
  <si>
    <t xml:space="preserve">                                                     </t>
  </si>
  <si>
    <t xml:space="preserve">par subdivision et commune de résidence </t>
  </si>
  <si>
    <t xml:space="preserve">      Nombre de chômeurs du ménage </t>
  </si>
  <si>
    <t>M16 - Ménages ordinaires selon le nombre de chômeurs (au sens du recensement) du ménage,</t>
  </si>
  <si>
    <t>M17 - Ménages ordinaires selon le nombre d'inactifs (au sens du recensement) du ménage,</t>
  </si>
  <si>
    <t>Nombre d'inactifs du ménage</t>
  </si>
  <si>
    <t xml:space="preserve">  Actif occupé  </t>
  </si>
  <si>
    <t xml:space="preserve">    Inactif     </t>
  </si>
  <si>
    <t xml:space="preserve">  Inactif   </t>
  </si>
  <si>
    <t xml:space="preserve">          </t>
  </si>
  <si>
    <t>Gambier</t>
  </si>
  <si>
    <t xml:space="preserve"> </t>
  </si>
  <si>
    <t>M5bis - Population des ménages ordinaires selon la structure familiale du ménage, par subdivision et commune de résidence</t>
  </si>
  <si>
    <t>CHAPITRE 5 : MENAGES ET FAMILLES</t>
  </si>
  <si>
    <t xml:space="preserve">        </t>
  </si>
  <si>
    <t xml:space="preserve"> 5 à 9  </t>
  </si>
  <si>
    <t xml:space="preserve">10 à 14 </t>
  </si>
  <si>
    <t>de la population</t>
  </si>
  <si>
    <t xml:space="preserve"> des ménages</t>
  </si>
  <si>
    <t>M4bis - Population des ménages ordinaires selon la taille du ménage, par subdivision et commune de résidence</t>
  </si>
  <si>
    <t xml:space="preserve">Ensemble de la </t>
  </si>
  <si>
    <t>population des</t>
  </si>
  <si>
    <t xml:space="preserve"> ménages ordinaires</t>
  </si>
  <si>
    <t>Communes</t>
  </si>
  <si>
    <t>Ensemble de la</t>
  </si>
  <si>
    <t>Polynésie française</t>
  </si>
  <si>
    <t>Arue</t>
  </si>
  <si>
    <t>Faaa</t>
  </si>
  <si>
    <t>Hitiaa O Te Ra</t>
  </si>
  <si>
    <t>Mahina</t>
  </si>
  <si>
    <t>Moorea-Maiao</t>
  </si>
  <si>
    <t>Paea</t>
  </si>
  <si>
    <t>Papara</t>
  </si>
  <si>
    <t>Papeete</t>
  </si>
  <si>
    <t>Pirae</t>
  </si>
  <si>
    <t>Punaauia</t>
  </si>
  <si>
    <t>Taiarapu-Est</t>
  </si>
  <si>
    <t>Taiarapu-Ouest</t>
  </si>
  <si>
    <t>Teva I Uta</t>
  </si>
  <si>
    <t>Bora-Bora</t>
  </si>
  <si>
    <t>Huahine</t>
  </si>
  <si>
    <t>Maupiti</t>
  </si>
  <si>
    <t>Tahaa</t>
  </si>
  <si>
    <t>Taputapuatea</t>
  </si>
  <si>
    <t>Tumaraa</t>
  </si>
  <si>
    <t>Uturoa</t>
  </si>
  <si>
    <t>Fatu-Hiva</t>
  </si>
  <si>
    <t>Hiva-Oa</t>
  </si>
  <si>
    <t>Nuku-Hiva</t>
  </si>
  <si>
    <t>Tahuata</t>
  </si>
  <si>
    <t>Ua-Huka</t>
  </si>
  <si>
    <t>Ua-Pou</t>
  </si>
  <si>
    <t>Raivavae</t>
  </si>
  <si>
    <t>Rapa</t>
  </si>
  <si>
    <t>Rimatara</t>
  </si>
  <si>
    <t>Rurutu</t>
  </si>
  <si>
    <t>Tubuai</t>
  </si>
  <si>
    <t>Anaa</t>
  </si>
  <si>
    <t>Arutua</t>
  </si>
  <si>
    <t>Fakarava</t>
  </si>
  <si>
    <t>Fangatau</t>
  </si>
  <si>
    <t>Hao</t>
  </si>
  <si>
    <t>Hikueru</t>
  </si>
  <si>
    <t>Makemo</t>
  </si>
  <si>
    <t>Manihi</t>
  </si>
  <si>
    <t>Napuka</t>
  </si>
  <si>
    <t>Nukutavake</t>
  </si>
  <si>
    <t>Pukapuka</t>
  </si>
  <si>
    <t>Rangiroa</t>
  </si>
  <si>
    <t>Reao</t>
  </si>
  <si>
    <t>Takaroa</t>
  </si>
  <si>
    <t>Tatakoto</t>
  </si>
  <si>
    <t>Tureia</t>
  </si>
  <si>
    <t xml:space="preserve">M2 - Ménages ordinaires selon le groupe socioprofessionnel (CS8) de la personne de référence du ménage, par subdivision et commune </t>
  </si>
  <si>
    <t xml:space="preserve">M2 bis - Population des ménages ordinaires selon le groupe socioprofessionnel (CS8) de la personne de référence du ménage, par subdivision </t>
  </si>
  <si>
    <t>M3 - Ménages ordinaires selon le sexe et le groupe socioprofessionnel (CS8) de la personne de référence du ménage, par subdivision de résidence</t>
  </si>
  <si>
    <t>ENSEMBLE</t>
  </si>
  <si>
    <t>SEXE</t>
  </si>
  <si>
    <t>HOMMES</t>
  </si>
  <si>
    <t>FEMMES</t>
  </si>
  <si>
    <t>Iles 
Sous-Le-Vent</t>
  </si>
  <si>
    <t xml:space="preserve">Chômeur </t>
  </si>
  <si>
    <t xml:space="preserve">au sens du </t>
  </si>
  <si>
    <t>recensement</t>
  </si>
  <si>
    <t xml:space="preserve">des ménages </t>
  </si>
  <si>
    <t xml:space="preserve">M9 - Ménages ordinaires selon le nombre d'enfants de moins de 7 ans du ménage, par subdivision  </t>
  </si>
  <si>
    <t>Nombre d'enfants de moins de 7 ans du ménage</t>
  </si>
  <si>
    <t xml:space="preserve">M8 - Ménages ordinaires selon le nombre d'enfants de moins de 4 ans du ménage, par subdivision  </t>
  </si>
  <si>
    <t>Nombre d'enfants de moins de 4 ans du ménage</t>
  </si>
  <si>
    <t>Nombre d'enfants de moins de 12 ans du ménage</t>
  </si>
  <si>
    <t>M10 - Ménages ordinaires selon le nombre d'enfants de moins de 12 ans du ménage, par subdivision</t>
  </si>
  <si>
    <t>Nombre d'enfants de moins de 18 ans du ménage</t>
  </si>
  <si>
    <t>M12 - Ménages ordinaires selon le nombre d'enfants de moins de 18 ans du ménage, par subdivision et commune de résidence</t>
  </si>
  <si>
    <t>Nombre d'enfants de moins de 25 ans du ménage</t>
  </si>
  <si>
    <t>M13 - Ménages ordinaires selon le nombre d'enfants de moins de 25 ans du ménage, par subdivision et commune de résidence</t>
  </si>
  <si>
    <t>8 et 9</t>
  </si>
  <si>
    <t>10 et plus</t>
  </si>
  <si>
    <t xml:space="preserve">Ensemble de la Polynésie française          </t>
  </si>
  <si>
    <t>du ménage, par subdivision et commune de résidence</t>
  </si>
  <si>
    <t xml:space="preserve">M18 - Ménages ordinaires selon la situation d'activité de la personne de référence </t>
  </si>
  <si>
    <t>M18bis - Population des ménages ordinaires selon la situation d'activité de la personne</t>
  </si>
  <si>
    <t xml:space="preserve">de référence du ménage, par subdivision et commune de résidence </t>
  </si>
  <si>
    <t>par subdivision de résidence</t>
  </si>
  <si>
    <t>M3bis - Population des ménages ordinaires selon le sexe et le groupe socioprofessionnel de la personne de référence du ménage,</t>
  </si>
  <si>
    <t>Ensemble de la 
Polynésie française</t>
  </si>
  <si>
    <t xml:space="preserve">           .</t>
  </si>
  <si>
    <t xml:space="preserve">M6bis - Population des ménages ordinaires selon le type de ménage et la situation d'activité de </t>
  </si>
  <si>
    <t>la personne de référence du ménage, par subdivision de résidence</t>
  </si>
  <si>
    <t xml:space="preserve">M11 - Ménages ordinaires selon le nombre d'enfants de moins de 15 ans du ménage, par subdivision </t>
  </si>
  <si>
    <t>Nombre d'enfants de moins de 15 ans du ménage</t>
  </si>
  <si>
    <t xml:space="preserve">                   </t>
  </si>
  <si>
    <t xml:space="preserve">Australes          </t>
  </si>
  <si>
    <t xml:space="preserve">Tuamotu-Gambier    </t>
  </si>
  <si>
    <t>M14bis - Population des ménages ordinaires selon le nombre d'actifs (au sens du recensement) du ménage,</t>
  </si>
  <si>
    <t xml:space="preserve">M15bis  - Population des ménages ordinaires selon le nombre d'actifs occupés (au sens du recensement) </t>
  </si>
  <si>
    <t xml:space="preserve">population des </t>
  </si>
  <si>
    <t>Ensemble de la population</t>
  </si>
  <si>
    <t>des ménages ordinaires</t>
  </si>
  <si>
    <t>Ensemble de la population des ménages ordinaires</t>
  </si>
  <si>
    <t>M16bis - Population des ménages ordinaires selon le nombre de chômeurs (au sens du recensement)</t>
  </si>
  <si>
    <t>M17bis - Population des ménages ordinaires selon le nombre d'inactifs (au sens du recensement) du ménage,</t>
  </si>
  <si>
    <t xml:space="preserve">                         Nombre d'inactifs du ménage                        </t>
  </si>
</sst>
</file>

<file path=xl/styles.xml><?xml version="1.0" encoding="utf-8"?>
<styleSheet xmlns="http://schemas.openxmlformats.org/spreadsheetml/2006/main">
  <numFmts count="15">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0.0%"/>
    <numFmt numFmtId="165" formatCode="\+0.0%;\-0.0%"/>
    <numFmt numFmtId="166" formatCode="\+#,###;\-#,###"/>
    <numFmt numFmtId="167" formatCode="#,##0.0"/>
    <numFmt numFmtId="168" formatCode="0.0%"/>
    <numFmt numFmtId="169" formatCode="#,##0.000"/>
    <numFmt numFmtId="170" formatCode="#,##0.0000"/>
  </numFmts>
  <fonts count="10">
    <font>
      <sz val="10"/>
      <name val="Arial"/>
      <family val="0"/>
    </font>
    <font>
      <b/>
      <sz val="10"/>
      <name val="Arial"/>
      <family val="2"/>
    </font>
    <font>
      <b/>
      <sz val="9"/>
      <name val="Helvetica"/>
      <family val="2"/>
    </font>
    <font>
      <sz val="9"/>
      <name val="Helvetica"/>
      <family val="2"/>
    </font>
    <font>
      <i/>
      <sz val="7"/>
      <name val="Helvetica"/>
      <family val="2"/>
    </font>
    <font>
      <sz val="9"/>
      <name val="Arial"/>
      <family val="0"/>
    </font>
    <font>
      <sz val="10"/>
      <name val="Helvetica"/>
      <family val="2"/>
    </font>
    <font>
      <i/>
      <sz val="9"/>
      <name val="Helvetica"/>
      <family val="2"/>
    </font>
    <font>
      <b/>
      <sz val="12"/>
      <name val="Helvetica"/>
      <family val="0"/>
    </font>
    <font>
      <b/>
      <sz val="10"/>
      <name val="Helvetica"/>
      <family val="0"/>
    </font>
  </fonts>
  <fills count="3">
    <fill>
      <patternFill/>
    </fill>
    <fill>
      <patternFill patternType="gray125"/>
    </fill>
    <fill>
      <patternFill patternType="solid">
        <fgColor indexed="9"/>
        <bgColor indexed="64"/>
      </patternFill>
    </fill>
  </fills>
  <borders count="30">
    <border>
      <left/>
      <right/>
      <top/>
      <bottom/>
      <diagonal/>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color indexed="63"/>
      </top>
      <bottom>
        <color indexed="63"/>
      </bottom>
    </border>
    <border>
      <left style="hair"/>
      <right style="hair"/>
      <top>
        <color indexed="63"/>
      </top>
      <bottom style="thin"/>
    </border>
    <border>
      <left>
        <color indexed="63"/>
      </left>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color indexed="63"/>
      </bottom>
    </border>
    <border>
      <left>
        <color indexed="63"/>
      </left>
      <right style="hair"/>
      <top style="thin"/>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thin"/>
      <right style="hair"/>
      <top>
        <color indexed="63"/>
      </top>
      <bottom>
        <color indexed="63"/>
      </bottom>
    </border>
    <border>
      <left style="thin"/>
      <right>
        <color indexed="63"/>
      </right>
      <top style="thin"/>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hair"/>
      <top style="hair"/>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30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3" fontId="3" fillId="0" borderId="0" xfId="0" applyNumberFormat="1" applyFont="1" applyAlignment="1">
      <alignment/>
    </xf>
    <xf numFmtId="3" fontId="2" fillId="0" borderId="0" xfId="0" applyNumberFormat="1" applyFont="1" applyAlignment="1">
      <alignment/>
    </xf>
    <xf numFmtId="0" fontId="3" fillId="0" borderId="0" xfId="0" applyFont="1" applyBorder="1" applyAlignment="1">
      <alignment wrapText="1"/>
    </xf>
    <xf numFmtId="0" fontId="0" fillId="0" borderId="1" xfId="0" applyBorder="1" applyAlignment="1">
      <alignment/>
    </xf>
    <xf numFmtId="3" fontId="2" fillId="0" borderId="0" xfId="0" applyNumberFormat="1" applyFont="1" applyBorder="1" applyAlignment="1">
      <alignment/>
    </xf>
    <xf numFmtId="3" fontId="2" fillId="0" borderId="1" xfId="0" applyNumberFormat="1" applyFont="1" applyBorder="1" applyAlignment="1">
      <alignment/>
    </xf>
    <xf numFmtId="3" fontId="3" fillId="0" borderId="0" xfId="0" applyNumberFormat="1" applyFont="1" applyBorder="1" applyAlignment="1">
      <alignment/>
    </xf>
    <xf numFmtId="3" fontId="3" fillId="0" borderId="1" xfId="0" applyNumberFormat="1" applyFont="1" applyBorder="1" applyAlignment="1">
      <alignment/>
    </xf>
    <xf numFmtId="3" fontId="0" fillId="0" borderId="0" xfId="0" applyNumberFormat="1" applyBorder="1" applyAlignment="1">
      <alignment/>
    </xf>
    <xf numFmtId="3" fontId="0" fillId="0" borderId="1" xfId="0" applyNumberForma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3" fillId="0" borderId="5" xfId="0" applyFont="1" applyBorder="1" applyAlignment="1">
      <alignment/>
    </xf>
    <xf numFmtId="0" fontId="2" fillId="0" borderId="5" xfId="0" applyFont="1" applyBorder="1" applyAlignment="1">
      <alignment/>
    </xf>
    <xf numFmtId="0" fontId="0" fillId="0" borderId="5" xfId="0" applyBorder="1" applyAlignment="1">
      <alignment/>
    </xf>
    <xf numFmtId="0" fontId="2" fillId="0" borderId="5" xfId="0" applyFont="1" applyBorder="1" applyAlignment="1">
      <alignment wrapText="1"/>
    </xf>
    <xf numFmtId="0" fontId="0" fillId="0" borderId="6" xfId="0" applyBorder="1" applyAlignment="1">
      <alignment/>
    </xf>
    <xf numFmtId="3" fontId="2" fillId="0" borderId="5" xfId="0" applyNumberFormat="1" applyFont="1" applyBorder="1" applyAlignment="1">
      <alignment/>
    </xf>
    <xf numFmtId="3" fontId="3" fillId="0" borderId="5" xfId="0" applyNumberFormat="1" applyFont="1" applyBorder="1" applyAlignment="1">
      <alignment/>
    </xf>
    <xf numFmtId="0" fontId="3" fillId="0" borderId="1" xfId="0" applyFont="1" applyBorder="1" applyAlignment="1">
      <alignment wrapText="1"/>
    </xf>
    <xf numFmtId="0" fontId="3" fillId="0" borderId="7" xfId="0" applyFont="1" applyBorder="1" applyAlignment="1">
      <alignment wrapText="1"/>
    </xf>
    <xf numFmtId="3" fontId="2" fillId="0" borderId="8" xfId="0" applyNumberFormat="1" applyFont="1" applyBorder="1" applyAlignment="1">
      <alignment/>
    </xf>
    <xf numFmtId="3" fontId="3" fillId="0" borderId="8" xfId="0" applyNumberFormat="1" applyFont="1" applyBorder="1" applyAlignment="1">
      <alignment/>
    </xf>
    <xf numFmtId="3" fontId="0" fillId="0" borderId="8" xfId="0" applyNumberFormat="1" applyBorder="1" applyAlignment="1">
      <alignment/>
    </xf>
    <xf numFmtId="0" fontId="0" fillId="0" borderId="9" xfId="0" applyBorder="1" applyAlignment="1">
      <alignment/>
    </xf>
    <xf numFmtId="3" fontId="2" fillId="0" borderId="10" xfId="0" applyNumberFormat="1" applyFont="1" applyBorder="1" applyAlignment="1">
      <alignment/>
    </xf>
    <xf numFmtId="3" fontId="3" fillId="0" borderId="10" xfId="0" applyNumberFormat="1" applyFont="1" applyBorder="1" applyAlignment="1">
      <alignment/>
    </xf>
    <xf numFmtId="3" fontId="0" fillId="0" borderId="10" xfId="0" applyNumberFormat="1" applyBorder="1" applyAlignment="1">
      <alignment/>
    </xf>
    <xf numFmtId="0" fontId="0" fillId="0" borderId="11" xfId="0" applyBorder="1" applyAlignment="1">
      <alignment/>
    </xf>
    <xf numFmtId="0" fontId="3" fillId="0" borderId="7" xfId="0" applyFont="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8"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11" xfId="0" applyFont="1" applyBorder="1" applyAlignment="1">
      <alignment horizontal="center" wrapText="1"/>
    </xf>
    <xf numFmtId="0" fontId="3" fillId="0" borderId="4" xfId="0" applyFont="1" applyBorder="1" applyAlignment="1">
      <alignment horizontal="center" wrapText="1"/>
    </xf>
    <xf numFmtId="0" fontId="0" fillId="0" borderId="12" xfId="0" applyBorder="1" applyAlignment="1">
      <alignment/>
    </xf>
    <xf numFmtId="0" fontId="0" fillId="0" borderId="13" xfId="0" applyBorder="1" applyAlignment="1">
      <alignment/>
    </xf>
    <xf numFmtId="0" fontId="5"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0" xfId="0" applyFont="1" applyBorder="1" applyAlignment="1">
      <alignment/>
    </xf>
    <xf numFmtId="0" fontId="5" fillId="0" borderId="1"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1" xfId="0" applyFont="1" applyBorder="1" applyAlignment="1">
      <alignment/>
    </xf>
    <xf numFmtId="0" fontId="3" fillId="0" borderId="0" xfId="0" applyFont="1" applyBorder="1" applyAlignment="1">
      <alignment/>
    </xf>
    <xf numFmtId="0" fontId="3" fillId="0" borderId="10" xfId="0" applyFont="1" applyBorder="1" applyAlignment="1">
      <alignment/>
    </xf>
    <xf numFmtId="0" fontId="3" fillId="0" borderId="1" xfId="0" applyFont="1" applyBorder="1" applyAlignment="1">
      <alignment/>
    </xf>
    <xf numFmtId="0" fontId="3" fillId="0" borderId="6" xfId="0" applyFont="1" applyBorder="1" applyAlignment="1">
      <alignment/>
    </xf>
    <xf numFmtId="0" fontId="3" fillId="0" borderId="3" xfId="0" applyFont="1" applyBorder="1" applyAlignment="1">
      <alignment/>
    </xf>
    <xf numFmtId="0" fontId="3" fillId="0" borderId="11" xfId="0" applyFont="1" applyBorder="1" applyAlignment="1">
      <alignment/>
    </xf>
    <xf numFmtId="0" fontId="3" fillId="0" borderId="4" xfId="0" applyFont="1" applyBorder="1" applyAlignment="1">
      <alignment/>
    </xf>
    <xf numFmtId="3" fontId="3" fillId="0" borderId="3" xfId="0" applyNumberFormat="1" applyFont="1" applyBorder="1" applyAlignment="1">
      <alignment/>
    </xf>
    <xf numFmtId="3" fontId="3" fillId="0" borderId="11" xfId="0" applyNumberFormat="1" applyFont="1" applyBorder="1" applyAlignment="1">
      <alignment/>
    </xf>
    <xf numFmtId="3" fontId="3" fillId="0" borderId="6" xfId="0" applyNumberFormat="1" applyFont="1" applyBorder="1" applyAlignment="1">
      <alignment/>
    </xf>
    <xf numFmtId="0" fontId="4" fillId="0" borderId="0" xfId="0" applyFont="1" applyAlignment="1">
      <alignment horizontal="left"/>
    </xf>
    <xf numFmtId="0" fontId="5" fillId="0" borderId="14" xfId="0" applyFont="1" applyBorder="1" applyAlignment="1">
      <alignment/>
    </xf>
    <xf numFmtId="0" fontId="5" fillId="0" borderId="7" xfId="0" applyFont="1" applyBorder="1" applyAlignment="1">
      <alignment/>
    </xf>
    <xf numFmtId="0" fontId="6" fillId="0" borderId="3" xfId="0" applyFont="1" applyBorder="1" applyAlignment="1">
      <alignment/>
    </xf>
    <xf numFmtId="0" fontId="3" fillId="0" borderId="0" xfId="0" applyFont="1" applyBorder="1" applyAlignment="1">
      <alignment horizontal="center"/>
    </xf>
    <xf numFmtId="0" fontId="3" fillId="0" borderId="3" xfId="0" applyFont="1" applyBorder="1" applyAlignment="1">
      <alignment horizontal="center"/>
    </xf>
    <xf numFmtId="3" fontId="3" fillId="0" borderId="4" xfId="0" applyNumberFormat="1" applyFont="1" applyBorder="1" applyAlignment="1">
      <alignment/>
    </xf>
    <xf numFmtId="0" fontId="3" fillId="0" borderId="10" xfId="0" applyFont="1" applyBorder="1" applyAlignment="1">
      <alignment horizontal="center"/>
    </xf>
    <xf numFmtId="0" fontId="3" fillId="0" borderId="8"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xf>
    <xf numFmtId="0" fontId="3" fillId="0" borderId="0" xfId="0" applyFont="1" applyBorder="1" applyAlignment="1">
      <alignment/>
    </xf>
    <xf numFmtId="0" fontId="6" fillId="0" borderId="11" xfId="0" applyFont="1" applyBorder="1" applyAlignment="1">
      <alignment/>
    </xf>
    <xf numFmtId="0" fontId="3" fillId="0" borderId="15" xfId="0" applyFont="1" applyBorder="1" applyAlignment="1">
      <alignment/>
    </xf>
    <xf numFmtId="3" fontId="3" fillId="0" borderId="16" xfId="0" applyNumberFormat="1" applyFont="1" applyBorder="1" applyAlignment="1">
      <alignment/>
    </xf>
    <xf numFmtId="3" fontId="2" fillId="0" borderId="16" xfId="0" applyNumberFormat="1" applyFont="1" applyBorder="1" applyAlignment="1">
      <alignment/>
    </xf>
    <xf numFmtId="0" fontId="6" fillId="0" borderId="17" xfId="0" applyFont="1" applyBorder="1" applyAlignment="1">
      <alignment/>
    </xf>
    <xf numFmtId="0" fontId="3" fillId="0" borderId="18" xfId="0" applyFont="1" applyBorder="1" applyAlignment="1">
      <alignment horizontal="center"/>
    </xf>
    <xf numFmtId="0" fontId="3" fillId="0" borderId="12" xfId="0" applyFont="1" applyBorder="1" applyAlignment="1">
      <alignment/>
    </xf>
    <xf numFmtId="0" fontId="3" fillId="0" borderId="14" xfId="0" applyFont="1" applyBorder="1" applyAlignment="1">
      <alignment/>
    </xf>
    <xf numFmtId="0" fontId="3" fillId="0" borderId="13" xfId="0" applyFont="1" applyBorder="1"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6" xfId="0" applyFont="1" applyBorder="1" applyAlignment="1">
      <alignment/>
    </xf>
    <xf numFmtId="3" fontId="3" fillId="0" borderId="17" xfId="0" applyNumberFormat="1" applyFont="1" applyBorder="1" applyAlignment="1">
      <alignment/>
    </xf>
    <xf numFmtId="0" fontId="3" fillId="0" borderId="17" xfId="0" applyFont="1" applyBorder="1" applyAlignment="1">
      <alignment/>
    </xf>
    <xf numFmtId="0" fontId="3" fillId="0" borderId="15" xfId="0" applyFont="1" applyBorder="1" applyAlignment="1">
      <alignment horizontal="center"/>
    </xf>
    <xf numFmtId="0" fontId="6" fillId="0" borderId="1" xfId="0" applyFont="1" applyBorder="1" applyAlignment="1">
      <alignment horizontal="center"/>
    </xf>
    <xf numFmtId="0" fontId="5" fillId="0" borderId="1" xfId="0" applyFont="1" applyBorder="1" applyAlignment="1">
      <alignment horizontal="center"/>
    </xf>
    <xf numFmtId="0" fontId="5" fillId="0" borderId="0" xfId="0" applyFont="1" applyAlignment="1">
      <alignment/>
    </xf>
    <xf numFmtId="0" fontId="3" fillId="0" borderId="3" xfId="0" applyFont="1" applyBorder="1" applyAlignment="1">
      <alignment horizontal="center" wrapText="1"/>
    </xf>
    <xf numFmtId="0" fontId="5" fillId="0" borderId="4" xfId="0" applyFont="1" applyBorder="1" applyAlignment="1">
      <alignment horizontal="center"/>
    </xf>
    <xf numFmtId="0" fontId="6" fillId="0" borderId="4" xfId="0" applyFont="1" applyBorder="1" applyAlignment="1">
      <alignment horizontal="center"/>
    </xf>
    <xf numFmtId="0" fontId="6" fillId="0" borderId="10" xfId="0" applyFont="1" applyBorder="1" applyAlignment="1">
      <alignment/>
    </xf>
    <xf numFmtId="0" fontId="5" fillId="0" borderId="3" xfId="0" applyFont="1" applyBorder="1" applyAlignment="1">
      <alignment/>
    </xf>
    <xf numFmtId="0" fontId="5" fillId="0" borderId="11" xfId="0" applyFont="1" applyBorder="1" applyAlignment="1">
      <alignment/>
    </xf>
    <xf numFmtId="0" fontId="5" fillId="0" borderId="4" xfId="0" applyFont="1" applyBorder="1" applyAlignment="1">
      <alignment/>
    </xf>
    <xf numFmtId="0" fontId="4" fillId="0" borderId="12" xfId="0" applyFont="1" applyBorder="1" applyAlignment="1">
      <alignment horizontal="left"/>
    </xf>
    <xf numFmtId="0" fontId="0" fillId="0" borderId="19" xfId="0" applyBorder="1" applyAlignment="1">
      <alignment/>
    </xf>
    <xf numFmtId="0" fontId="4" fillId="0" borderId="13" xfId="0" applyFont="1" applyBorder="1" applyAlignment="1">
      <alignment horizontal="left"/>
    </xf>
    <xf numFmtId="0" fontId="0" fillId="0" borderId="0" xfId="0" applyBorder="1" applyAlignment="1">
      <alignment/>
    </xf>
    <xf numFmtId="0" fontId="0" fillId="0" borderId="10" xfId="0" applyBorder="1" applyAlignment="1">
      <alignment/>
    </xf>
    <xf numFmtId="0" fontId="3" fillId="0" borderId="14" xfId="0" applyFont="1" applyBorder="1" applyAlignment="1">
      <alignment/>
    </xf>
    <xf numFmtId="0" fontId="2" fillId="0" borderId="5" xfId="0" applyFont="1" applyBorder="1" applyAlignment="1">
      <alignment horizontal="center"/>
    </xf>
    <xf numFmtId="0" fontId="2" fillId="0" borderId="1" xfId="0" applyFont="1" applyBorder="1" applyAlignment="1">
      <alignment horizont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wrapText="1"/>
    </xf>
    <xf numFmtId="0" fontId="2" fillId="0" borderId="5" xfId="0" applyFont="1" applyBorder="1" applyAlignment="1">
      <alignment horizontal="center" vertical="center" wrapText="1"/>
    </xf>
    <xf numFmtId="0" fontId="0" fillId="0" borderId="3" xfId="0" applyBorder="1" applyAlignment="1">
      <alignment vertical="center" wrapText="1"/>
    </xf>
    <xf numFmtId="0" fontId="3" fillId="0" borderId="10" xfId="0" applyFont="1"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xf>
    <xf numFmtId="3" fontId="2" fillId="0" borderId="6" xfId="0" applyNumberFormat="1" applyFont="1" applyBorder="1" applyAlignment="1">
      <alignment/>
    </xf>
    <xf numFmtId="0" fontId="3" fillId="0" borderId="0" xfId="0" applyFont="1" applyBorder="1" applyAlignment="1">
      <alignment horizontal="center" vertical="center"/>
    </xf>
    <xf numFmtId="0" fontId="0" fillId="0" borderId="0" xfId="0" applyAlignment="1">
      <alignment horizontal="right"/>
    </xf>
    <xf numFmtId="3" fontId="3" fillId="0" borderId="0" xfId="0" applyNumberFormat="1" applyFont="1" applyBorder="1" applyAlignment="1">
      <alignment horizontal="right"/>
    </xf>
    <xf numFmtId="3" fontId="3" fillId="0" borderId="0" xfId="0" applyNumberFormat="1" applyFont="1" applyBorder="1" applyAlignment="1" applyProtection="1">
      <alignment horizontal="right"/>
      <protection locked="0"/>
    </xf>
    <xf numFmtId="3" fontId="2" fillId="0" borderId="0" xfId="0" applyNumberFormat="1" applyFont="1" applyBorder="1" applyAlignment="1" applyProtection="1">
      <alignment horizontal="right"/>
      <protection locked="0"/>
    </xf>
    <xf numFmtId="3" fontId="2" fillId="0" borderId="1" xfId="0" applyNumberFormat="1" applyFont="1" applyBorder="1" applyAlignment="1" applyProtection="1">
      <alignment horizontal="right"/>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3" fontId="3" fillId="0" borderId="10" xfId="0" applyNumberFormat="1" applyFont="1" applyBorder="1" applyAlignment="1">
      <alignment horizontal="right"/>
    </xf>
    <xf numFmtId="3" fontId="3" fillId="0" borderId="10" xfId="0" applyNumberFormat="1" applyFont="1" applyBorder="1" applyAlignment="1" applyProtection="1">
      <alignment horizontal="right"/>
      <protection locked="0"/>
    </xf>
    <xf numFmtId="3" fontId="2" fillId="0" borderId="10" xfId="0" applyNumberFormat="1" applyFont="1" applyBorder="1" applyAlignment="1" applyProtection="1">
      <alignment horizontal="right"/>
      <protection locked="0"/>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3" fontId="3" fillId="0" borderId="16" xfId="0" applyNumberFormat="1" applyFont="1" applyBorder="1" applyAlignment="1">
      <alignment horizontal="right"/>
    </xf>
    <xf numFmtId="3" fontId="3" fillId="0" borderId="16" xfId="0" applyNumberFormat="1" applyFont="1" applyBorder="1" applyAlignment="1" applyProtection="1">
      <alignment horizontal="right"/>
      <protection locked="0"/>
    </xf>
    <xf numFmtId="3" fontId="2" fillId="0" borderId="16" xfId="0" applyNumberFormat="1" applyFont="1" applyBorder="1" applyAlignment="1" applyProtection="1">
      <alignment horizontal="right"/>
      <protection locked="0"/>
    </xf>
    <xf numFmtId="0" fontId="0" fillId="0" borderId="16" xfId="0" applyBorder="1" applyAlignment="1">
      <alignment/>
    </xf>
    <xf numFmtId="0" fontId="0" fillId="0" borderId="17" xfId="0" applyBorder="1" applyAlignment="1">
      <alignmen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3" fontId="0" fillId="0" borderId="0" xfId="0" applyNumberFormat="1" applyAlignment="1">
      <alignment/>
    </xf>
    <xf numFmtId="0" fontId="3" fillId="0" borderId="1" xfId="0" applyFont="1" applyBorder="1" applyAlignment="1">
      <alignment horizontal="center"/>
    </xf>
    <xf numFmtId="0" fontId="2" fillId="0" borderId="6" xfId="0" applyFont="1" applyBorder="1" applyAlignment="1">
      <alignment horizontal="center"/>
    </xf>
    <xf numFmtId="3" fontId="1" fillId="0" borderId="5" xfId="0" applyNumberFormat="1" applyFont="1" applyBorder="1" applyAlignment="1">
      <alignment/>
    </xf>
    <xf numFmtId="0" fontId="3" fillId="0" borderId="20" xfId="0" applyFont="1" applyBorder="1" applyAlignment="1">
      <alignment horizontal="center"/>
    </xf>
    <xf numFmtId="0" fontId="0" fillId="0" borderId="14" xfId="0" applyBorder="1" applyAlignment="1">
      <alignment/>
    </xf>
    <xf numFmtId="0" fontId="4" fillId="0" borderId="3" xfId="0" applyFont="1" applyBorder="1" applyAlignment="1">
      <alignment horizontal="left"/>
    </xf>
    <xf numFmtId="0" fontId="3" fillId="0" borderId="0" xfId="0" applyFont="1" applyAlignment="1">
      <alignment/>
    </xf>
    <xf numFmtId="0" fontId="0" fillId="0" borderId="3" xfId="0" applyBorder="1" applyAlignment="1">
      <alignment/>
    </xf>
    <xf numFmtId="3" fontId="3" fillId="0" borderId="0" xfId="0" applyNumberFormat="1" applyFont="1" applyBorder="1" applyAlignment="1">
      <alignment/>
    </xf>
    <xf numFmtId="0" fontId="3" fillId="0" borderId="3" xfId="0" applyFont="1" applyBorder="1" applyAlignment="1">
      <alignment/>
    </xf>
    <xf numFmtId="0" fontId="0" fillId="0" borderId="0" xfId="0" applyAlignment="1">
      <alignment/>
    </xf>
    <xf numFmtId="3" fontId="3" fillId="0" borderId="3" xfId="0" applyNumberFormat="1" applyFont="1" applyBorder="1" applyAlignment="1">
      <alignment/>
    </xf>
    <xf numFmtId="3" fontId="2" fillId="0" borderId="0" xfId="0" applyNumberFormat="1" applyFont="1" applyBorder="1" applyAlignment="1">
      <alignment/>
    </xf>
    <xf numFmtId="0" fontId="0" fillId="0" borderId="11" xfId="0" applyBorder="1" applyAlignment="1">
      <alignment/>
    </xf>
    <xf numFmtId="3" fontId="2" fillId="0" borderId="10" xfId="0" applyNumberFormat="1" applyFont="1" applyBorder="1" applyAlignment="1">
      <alignment/>
    </xf>
    <xf numFmtId="3" fontId="3" fillId="0" borderId="10" xfId="0" applyNumberFormat="1" applyFont="1" applyBorder="1" applyAlignment="1">
      <alignment/>
    </xf>
    <xf numFmtId="3" fontId="3" fillId="0" borderId="11" xfId="0" applyNumberFormat="1" applyFont="1" applyBorder="1" applyAlignment="1">
      <alignment/>
    </xf>
    <xf numFmtId="3" fontId="3" fillId="0" borderId="0" xfId="0" applyNumberFormat="1" applyFont="1" applyAlignment="1">
      <alignment/>
    </xf>
    <xf numFmtId="0" fontId="4" fillId="0" borderId="0" xfId="0" applyFont="1" applyBorder="1" applyAlignment="1">
      <alignment horizontal="left"/>
    </xf>
    <xf numFmtId="3" fontId="3" fillId="0" borderId="0" xfId="0" applyNumberFormat="1" applyFont="1" applyBorder="1" applyAlignment="1">
      <alignment horizontal="center"/>
    </xf>
    <xf numFmtId="3" fontId="3" fillId="0" borderId="12" xfId="0" applyNumberFormat="1" applyFont="1" applyBorder="1" applyAlignment="1">
      <alignment/>
    </xf>
    <xf numFmtId="3" fontId="3" fillId="0" borderId="4" xfId="0" applyNumberFormat="1" applyFont="1" applyBorder="1" applyAlignment="1">
      <alignment/>
    </xf>
    <xf numFmtId="3" fontId="3" fillId="0" borderId="1" xfId="0" applyNumberFormat="1" applyFont="1" applyBorder="1" applyAlignment="1">
      <alignment/>
    </xf>
    <xf numFmtId="3" fontId="2" fillId="0" borderId="5" xfId="0" applyNumberFormat="1" applyFont="1" applyBorder="1" applyAlignment="1">
      <alignment/>
    </xf>
    <xf numFmtId="3" fontId="3" fillId="0" borderId="20" xfId="0" applyNumberFormat="1" applyFont="1" applyBorder="1" applyAlignment="1">
      <alignment horizontal="center"/>
    </xf>
    <xf numFmtId="0" fontId="0" fillId="0" borderId="12" xfId="0" applyBorder="1" applyAlignment="1">
      <alignment/>
    </xf>
    <xf numFmtId="0" fontId="0" fillId="0" borderId="4" xfId="0" applyBorder="1" applyAlignment="1">
      <alignment/>
    </xf>
    <xf numFmtId="0" fontId="0" fillId="0" borderId="14" xfId="0" applyBorder="1" applyAlignment="1">
      <alignment/>
    </xf>
    <xf numFmtId="3" fontId="2" fillId="0" borderId="1" xfId="0" applyNumberFormat="1" applyFont="1" applyBorder="1" applyAlignment="1">
      <alignment/>
    </xf>
    <xf numFmtId="0" fontId="3" fillId="0" borderId="4" xfId="0" applyFont="1" applyBorder="1" applyAlignment="1">
      <alignment/>
    </xf>
    <xf numFmtId="0" fontId="0" fillId="0" borderId="13" xfId="0" applyBorder="1" applyAlignment="1">
      <alignment/>
    </xf>
    <xf numFmtId="0" fontId="3" fillId="0" borderId="11" xfId="0" applyFont="1" applyBorder="1" applyAlignment="1">
      <alignment/>
    </xf>
    <xf numFmtId="3" fontId="2" fillId="0" borderId="4" xfId="0" applyNumberFormat="1" applyFont="1" applyBorder="1" applyAlignment="1">
      <alignment/>
    </xf>
    <xf numFmtId="0" fontId="0" fillId="0" borderId="22" xfId="0" applyBorder="1" applyAlignment="1">
      <alignment/>
    </xf>
    <xf numFmtId="0" fontId="0" fillId="0" borderId="0" xfId="0" applyBorder="1" applyAlignment="1">
      <alignment horizontal="center"/>
    </xf>
    <xf numFmtId="0" fontId="0" fillId="0" borderId="10" xfId="0" applyBorder="1" applyAlignment="1">
      <alignment horizontal="center"/>
    </xf>
    <xf numFmtId="0" fontId="3" fillId="0" borderId="7" xfId="0" applyFont="1" applyBorder="1" applyAlignment="1">
      <alignment/>
    </xf>
    <xf numFmtId="0" fontId="0" fillId="0" borderId="16" xfId="0" applyBorder="1" applyAlignment="1">
      <alignment vertical="center"/>
    </xf>
    <xf numFmtId="0" fontId="0" fillId="0" borderId="23" xfId="0" applyBorder="1" applyAlignment="1">
      <alignment horizontal="center" vertical="center"/>
    </xf>
    <xf numFmtId="0" fontId="8" fillId="2" borderId="0" xfId="19" applyFont="1" applyFill="1">
      <alignment/>
      <protection/>
    </xf>
    <xf numFmtId="0" fontId="3" fillId="2" borderId="0" xfId="19" applyFont="1" applyFill="1">
      <alignment/>
      <protection/>
    </xf>
    <xf numFmtId="49" fontId="2" fillId="2" borderId="0" xfId="19" applyNumberFormat="1" applyFont="1" applyFill="1" applyBorder="1">
      <alignment/>
      <protection/>
    </xf>
    <xf numFmtId="49" fontId="2" fillId="2" borderId="0" xfId="19" applyNumberFormat="1" applyFont="1" applyFill="1">
      <alignment/>
      <protection/>
    </xf>
    <xf numFmtId="0" fontId="2" fillId="0" borderId="0" xfId="0" applyFont="1" applyAlignment="1">
      <alignment horizontal="left"/>
    </xf>
    <xf numFmtId="0" fontId="3" fillId="0" borderId="23" xfId="0" applyFont="1" applyBorder="1" applyAlignment="1">
      <alignment horizontal="center" vertical="center" wrapText="1"/>
    </xf>
    <xf numFmtId="0" fontId="3" fillId="0" borderId="23" xfId="0" applyFont="1" applyBorder="1" applyAlignment="1">
      <alignment horizontal="center" vertical="center"/>
    </xf>
    <xf numFmtId="0" fontId="0" fillId="0" borderId="23" xfId="0" applyBorder="1" applyAlignment="1">
      <alignment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0" fillId="0" borderId="16" xfId="0" applyBorder="1" applyAlignment="1">
      <alignment horizontal="center" vertical="center"/>
    </xf>
    <xf numFmtId="0" fontId="3" fillId="0" borderId="24" xfId="0" applyFont="1" applyBorder="1" applyAlignment="1">
      <alignment/>
    </xf>
    <xf numFmtId="0" fontId="0" fillId="0" borderId="7" xfId="0" applyBorder="1" applyAlignment="1">
      <alignment/>
    </xf>
    <xf numFmtId="0" fontId="2" fillId="0" borderId="7" xfId="0" applyFont="1" applyBorder="1" applyAlignment="1">
      <alignment/>
    </xf>
    <xf numFmtId="0" fontId="2" fillId="0" borderId="7" xfId="0" applyFont="1" applyBorder="1" applyAlignment="1">
      <alignment horizontal="left"/>
    </xf>
    <xf numFmtId="0" fontId="3" fillId="0" borderId="2" xfId="0" applyFont="1" applyBorder="1" applyAlignment="1">
      <alignment wrapText="1"/>
    </xf>
    <xf numFmtId="0" fontId="3" fillId="0" borderId="24" xfId="0" applyFont="1" applyBorder="1" applyAlignment="1">
      <alignment wrapText="1"/>
    </xf>
    <xf numFmtId="0" fontId="3" fillId="0" borderId="1" xfId="0" applyFont="1" applyBorder="1" applyAlignment="1">
      <alignment horizontal="left"/>
    </xf>
    <xf numFmtId="0" fontId="3" fillId="0" borderId="4" xfId="0" applyFont="1" applyBorder="1" applyAlignment="1">
      <alignment wrapText="1"/>
    </xf>
    <xf numFmtId="0" fontId="3" fillId="0" borderId="14" xfId="0" applyFont="1" applyBorder="1" applyAlignment="1">
      <alignment wrapText="1"/>
    </xf>
    <xf numFmtId="0" fontId="3" fillId="0" borderId="24"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7" fillId="0" borderId="24" xfId="0" applyFont="1" applyBorder="1" applyAlignment="1">
      <alignment horizontal="left"/>
    </xf>
    <xf numFmtId="0" fontId="2" fillId="0" borderId="7" xfId="0" applyFont="1" applyBorder="1" applyAlignment="1">
      <alignment wrapText="1"/>
    </xf>
    <xf numFmtId="0" fontId="7" fillId="0" borderId="0" xfId="0" applyFont="1" applyBorder="1" applyAlignment="1">
      <alignment horizontal="left"/>
    </xf>
    <xf numFmtId="0" fontId="3" fillId="0" borderId="2" xfId="0" applyFont="1" applyBorder="1" applyAlignment="1">
      <alignment/>
    </xf>
    <xf numFmtId="0" fontId="7" fillId="0" borderId="12" xfId="0" applyFont="1" applyBorder="1" applyAlignment="1">
      <alignment horizontal="left"/>
    </xf>
    <xf numFmtId="0" fontId="2" fillId="0" borderId="1" xfId="0" applyFont="1" applyBorder="1" applyAlignment="1">
      <alignment horizontal="left"/>
    </xf>
    <xf numFmtId="0" fontId="3" fillId="0" borderId="7" xfId="0" applyFont="1" applyBorder="1" applyAlignment="1">
      <alignment/>
    </xf>
    <xf numFmtId="0" fontId="2" fillId="0" borderId="7" xfId="0" applyFont="1" applyBorder="1" applyAlignment="1">
      <alignment/>
    </xf>
    <xf numFmtId="0" fontId="7" fillId="0" borderId="14" xfId="0" applyFont="1" applyBorder="1" applyAlignment="1">
      <alignment horizontal="left"/>
    </xf>
    <xf numFmtId="0" fontId="3" fillId="0" borderId="1" xfId="0" applyFont="1" applyBorder="1" applyAlignment="1">
      <alignment/>
    </xf>
    <xf numFmtId="0" fontId="2" fillId="0" borderId="1" xfId="0" applyFont="1" applyBorder="1" applyAlignment="1">
      <alignment wrapText="1"/>
    </xf>
    <xf numFmtId="3" fontId="2" fillId="0" borderId="7" xfId="0" applyNumberFormat="1" applyFont="1" applyBorder="1" applyAlignment="1">
      <alignment/>
    </xf>
    <xf numFmtId="3" fontId="3" fillId="0" borderId="7" xfId="0" applyNumberFormat="1" applyFont="1" applyBorder="1" applyAlignment="1">
      <alignment/>
    </xf>
    <xf numFmtId="3" fontId="0" fillId="0" borderId="7" xfId="0" applyNumberFormat="1" applyBorder="1" applyAlignment="1">
      <alignment/>
    </xf>
    <xf numFmtId="0" fontId="0" fillId="0" borderId="2" xfId="0" applyBorder="1" applyAlignment="1">
      <alignment/>
    </xf>
    <xf numFmtId="3" fontId="1" fillId="0" borderId="1" xfId="0" applyNumberFormat="1" applyFont="1" applyBorder="1" applyAlignment="1">
      <alignment/>
    </xf>
    <xf numFmtId="0" fontId="5" fillId="0" borderId="12" xfId="0" applyFont="1" applyBorder="1" applyAlignment="1">
      <alignment/>
    </xf>
    <xf numFmtId="0" fontId="5" fillId="0" borderId="0" xfId="0" applyFont="1" applyBorder="1" applyAlignment="1">
      <alignment/>
    </xf>
    <xf numFmtId="0" fontId="2" fillId="0" borderId="0" xfId="0" applyFont="1" applyBorder="1" applyAlignment="1">
      <alignment/>
    </xf>
    <xf numFmtId="0" fontId="5" fillId="0" borderId="0" xfId="0" applyFont="1" applyAlignment="1">
      <alignment/>
    </xf>
    <xf numFmtId="0" fontId="5" fillId="0" borderId="24" xfId="0" applyFont="1" applyBorder="1" applyAlignment="1">
      <alignment/>
    </xf>
    <xf numFmtId="0" fontId="2" fillId="0" borderId="4" xfId="0" applyFont="1" applyBorder="1" applyAlignment="1">
      <alignment/>
    </xf>
    <xf numFmtId="0" fontId="7" fillId="0" borderId="1" xfId="0" applyFont="1" applyBorder="1" applyAlignment="1">
      <alignment horizontal="left"/>
    </xf>
    <xf numFmtId="0" fontId="4" fillId="0" borderId="24" xfId="0" applyFont="1" applyBorder="1" applyAlignment="1">
      <alignment horizontal="left"/>
    </xf>
    <xf numFmtId="0" fontId="5" fillId="0" borderId="2" xfId="0" applyFont="1" applyBorder="1" applyAlignment="1">
      <alignment/>
    </xf>
    <xf numFmtId="0" fontId="6" fillId="0" borderId="7" xfId="0" applyFont="1" applyBorder="1" applyAlignment="1">
      <alignment/>
    </xf>
    <xf numFmtId="0" fontId="6" fillId="0" borderId="2" xfId="0" applyFont="1" applyBorder="1" applyAlignment="1">
      <alignment/>
    </xf>
    <xf numFmtId="0" fontId="0" fillId="0" borderId="8" xfId="0" applyBorder="1" applyAlignment="1">
      <alignment/>
    </xf>
    <xf numFmtId="0" fontId="4" fillId="0" borderId="14" xfId="0" applyFont="1" applyBorder="1" applyAlignment="1">
      <alignment horizontal="left"/>
    </xf>
    <xf numFmtId="0" fontId="6" fillId="0" borderId="1" xfId="0" applyFont="1" applyBorder="1" applyAlignment="1">
      <alignment/>
    </xf>
    <xf numFmtId="0" fontId="6" fillId="0" borderId="4" xfId="0" applyFont="1" applyBorder="1" applyAlignment="1">
      <alignment/>
    </xf>
    <xf numFmtId="0" fontId="0" fillId="0" borderId="1" xfId="0" applyBorder="1" applyAlignment="1">
      <alignment/>
    </xf>
    <xf numFmtId="0" fontId="0" fillId="0" borderId="18" xfId="0" applyBorder="1" applyAlignment="1">
      <alignment/>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5" xfId="0" applyFont="1" applyBorder="1" applyAlignment="1">
      <alignment vertical="top"/>
    </xf>
    <xf numFmtId="3" fontId="2" fillId="0" borderId="1" xfId="0" applyNumberFormat="1" applyFont="1" applyBorder="1" applyAlignment="1">
      <alignment horizontal="right"/>
    </xf>
    <xf numFmtId="0" fontId="1" fillId="0" borderId="1" xfId="0" applyFont="1" applyBorder="1" applyAlignment="1">
      <alignment/>
    </xf>
    <xf numFmtId="0" fontId="0" fillId="0" borderId="0" xfId="0" applyBorder="1" applyAlignment="1">
      <alignment/>
    </xf>
    <xf numFmtId="3" fontId="2" fillId="0" borderId="0" xfId="0" applyNumberFormat="1" applyFont="1" applyAlignment="1">
      <alignment/>
    </xf>
    <xf numFmtId="0" fontId="0" fillId="0" borderId="24" xfId="0" applyBorder="1" applyAlignment="1">
      <alignment/>
    </xf>
    <xf numFmtId="0" fontId="1" fillId="0" borderId="7" xfId="0" applyFont="1" applyBorder="1" applyAlignment="1">
      <alignment/>
    </xf>
    <xf numFmtId="0" fontId="1" fillId="0" borderId="1" xfId="0" applyFont="1" applyBorder="1" applyAlignment="1">
      <alignment/>
    </xf>
    <xf numFmtId="3" fontId="0" fillId="0" borderId="0" xfId="0" applyNumberFormat="1" applyBorder="1" applyAlignment="1">
      <alignment/>
    </xf>
    <xf numFmtId="0" fontId="2" fillId="0" borderId="1" xfId="0" applyFont="1" applyBorder="1" applyAlignment="1">
      <alignment/>
    </xf>
    <xf numFmtId="0" fontId="3" fillId="0" borderId="24" xfId="0" applyFont="1" applyBorder="1" applyAlignment="1">
      <alignment/>
    </xf>
    <xf numFmtId="0" fontId="3" fillId="0" borderId="2" xfId="0" applyFont="1" applyBorder="1" applyAlignment="1">
      <alignment/>
    </xf>
    <xf numFmtId="0" fontId="0" fillId="0" borderId="7" xfId="0" applyBorder="1" applyAlignment="1">
      <alignment/>
    </xf>
    <xf numFmtId="0" fontId="1" fillId="0" borderId="5" xfId="0" applyFont="1" applyBorder="1" applyAlignment="1">
      <alignment/>
    </xf>
    <xf numFmtId="0" fontId="2" fillId="0" borderId="0" xfId="0" applyFont="1" applyAlignment="1">
      <alignment/>
    </xf>
    <xf numFmtId="0" fontId="0" fillId="0" borderId="24" xfId="0" applyBorder="1" applyAlignment="1">
      <alignment/>
    </xf>
    <xf numFmtId="0" fontId="3" fillId="0" borderId="25"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5" fillId="0" borderId="1" xfId="0" applyFont="1" applyBorder="1" applyAlignment="1">
      <alignment/>
    </xf>
    <xf numFmtId="0" fontId="5" fillId="0" borderId="0" xfId="0" applyFont="1" applyAlignment="1">
      <alignment/>
    </xf>
    <xf numFmtId="0" fontId="5" fillId="0" borderId="15" xfId="0" applyFont="1" applyBorder="1" applyAlignment="1">
      <alignment/>
    </xf>
    <xf numFmtId="0" fontId="5" fillId="0" borderId="6" xfId="0" applyFont="1" applyBorder="1" applyAlignment="1">
      <alignment/>
    </xf>
    <xf numFmtId="0" fontId="5" fillId="0" borderId="5" xfId="0" applyFont="1" applyBorder="1" applyAlignment="1">
      <alignment/>
    </xf>
    <xf numFmtId="0" fontId="5" fillId="0" borderId="7" xfId="0" applyFont="1" applyBorder="1" applyAlignment="1">
      <alignment/>
    </xf>
    <xf numFmtId="0" fontId="5" fillId="0" borderId="2" xfId="0" applyFont="1" applyBorder="1" applyAlignment="1">
      <alignment/>
    </xf>
    <xf numFmtId="3" fontId="3" fillId="0" borderId="2" xfId="0" applyNumberFormat="1" applyFont="1" applyBorder="1" applyAlignment="1">
      <alignment/>
    </xf>
    <xf numFmtId="0" fontId="5" fillId="0" borderId="0" xfId="0" applyFont="1" applyAlignment="1">
      <alignment/>
    </xf>
    <xf numFmtId="0" fontId="5" fillId="0" borderId="24" xfId="0" applyFont="1" applyBorder="1" applyAlignment="1">
      <alignment/>
    </xf>
    <xf numFmtId="0" fontId="5" fillId="0" borderId="14" xfId="0" applyFont="1" applyBorder="1" applyAlignment="1">
      <alignment/>
    </xf>
    <xf numFmtId="0" fontId="5" fillId="0" borderId="12" xfId="0" applyFont="1" applyBorder="1" applyAlignment="1">
      <alignment/>
    </xf>
    <xf numFmtId="0" fontId="5" fillId="0" borderId="3"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0" xfId="0" applyFont="1" applyBorder="1" applyAlignment="1">
      <alignment/>
    </xf>
    <xf numFmtId="0" fontId="5" fillId="0" borderId="2" xfId="0" applyFont="1" applyBorder="1" applyAlignment="1">
      <alignment/>
    </xf>
    <xf numFmtId="0" fontId="5" fillId="0" borderId="4" xfId="0" applyFont="1" applyBorder="1" applyAlignment="1">
      <alignment/>
    </xf>
    <xf numFmtId="3" fontId="3" fillId="0" borderId="0" xfId="0" applyNumberFormat="1" applyFont="1" applyAlignment="1">
      <alignment horizontal="right"/>
    </xf>
    <xf numFmtId="3" fontId="3" fillId="0" borderId="2" xfId="0" applyNumberFormat="1" applyFont="1" applyBorder="1" applyAlignment="1">
      <alignment horizontal="right"/>
    </xf>
    <xf numFmtId="3" fontId="2" fillId="0" borderId="0" xfId="0" applyNumberFormat="1" applyFont="1" applyAlignment="1">
      <alignment horizontal="right"/>
    </xf>
    <xf numFmtId="3" fontId="3" fillId="0" borderId="10" xfId="0" applyNumberFormat="1" applyFont="1" applyBorder="1" applyAlignment="1">
      <alignment/>
    </xf>
    <xf numFmtId="3" fontId="3" fillId="0" borderId="11" xfId="0" applyNumberFormat="1" applyFont="1" applyBorder="1" applyAlignment="1">
      <alignment/>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0" borderId="7" xfId="0" applyFont="1" applyBorder="1" applyAlignment="1">
      <alignment wrapText="1"/>
    </xf>
    <xf numFmtId="0" fontId="2" fillId="0" borderId="1" xfId="0" applyFont="1" applyBorder="1" applyAlignment="1">
      <alignment wrapText="1"/>
    </xf>
    <xf numFmtId="0" fontId="2" fillId="0" borderId="7" xfId="0" applyFont="1" applyBorder="1" applyAlignment="1">
      <alignment/>
    </xf>
    <xf numFmtId="0" fontId="0" fillId="0" borderId="1" xfId="0" applyBorder="1" applyAlignment="1">
      <alignment/>
    </xf>
    <xf numFmtId="0" fontId="0" fillId="0" borderId="1" xfId="0" applyBorder="1" applyAlignment="1">
      <alignment/>
    </xf>
    <xf numFmtId="0" fontId="2" fillId="0" borderId="7" xfId="0" applyFont="1" applyBorder="1" applyAlignment="1">
      <alignment horizontal="center"/>
    </xf>
    <xf numFmtId="0" fontId="2" fillId="0" borderId="1" xfId="0" applyFont="1" applyBorder="1" applyAlignment="1">
      <alignment horizontal="center"/>
    </xf>
    <xf numFmtId="0" fontId="3" fillId="0" borderId="28"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0" fillId="0" borderId="10" xfId="0"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2" fillId="0" borderId="7" xfId="0" applyFont="1" applyBorder="1" applyAlignment="1">
      <alignment horizontal="left"/>
    </xf>
    <xf numFmtId="0" fontId="2" fillId="0" borderId="1" xfId="0" applyFont="1" applyBorder="1" applyAlignment="1">
      <alignment horizontal="left"/>
    </xf>
    <xf numFmtId="3" fontId="3" fillId="0" borderId="28"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3" fillId="0" borderId="27" xfId="0" applyNumberFormat="1" applyFont="1" applyBorder="1" applyAlignment="1">
      <alignment horizontal="center" vertical="center"/>
    </xf>
    <xf numFmtId="0" fontId="0" fillId="0" borderId="1" xfId="0" applyBorder="1" applyAlignment="1">
      <alignment wrapText="1"/>
    </xf>
    <xf numFmtId="0" fontId="0" fillId="0" borderId="16" xfId="0" applyBorder="1" applyAlignment="1">
      <alignment horizontal="center" vertical="center"/>
    </xf>
    <xf numFmtId="0" fontId="3" fillId="0" borderId="7" xfId="0" applyFont="1" applyBorder="1" applyAlignment="1">
      <alignment horizontal="center" vertical="center"/>
    </xf>
  </cellXfs>
  <cellStyles count="7">
    <cellStyle name="Normal" xfId="0"/>
    <cellStyle name="Comma" xfId="15"/>
    <cellStyle name="Comma [0]" xfId="16"/>
    <cellStyle name="Currency" xfId="17"/>
    <cellStyle name="Currency [0]" xfId="18"/>
    <cellStyle name="Normal_E5_MENAGESFAMILLE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123825</xdr:rowOff>
    </xdr:from>
    <xdr:to>
      <xdr:col>8</xdr:col>
      <xdr:colOff>142875</xdr:colOff>
      <xdr:row>67</xdr:row>
      <xdr:rowOff>142875</xdr:rowOff>
    </xdr:to>
    <xdr:sp>
      <xdr:nvSpPr>
        <xdr:cNvPr id="1" name="Texte 1"/>
        <xdr:cNvSpPr txBox="1">
          <a:spLocks noChangeArrowheads="1"/>
        </xdr:cNvSpPr>
      </xdr:nvSpPr>
      <xdr:spPr>
        <a:xfrm>
          <a:off x="619125" y="323850"/>
          <a:ext cx="5514975" cy="10791825"/>
        </a:xfrm>
        <a:prstGeom prst="rect">
          <a:avLst/>
        </a:prstGeom>
        <a:solidFill>
          <a:srgbClr val="FFFFFF"/>
        </a:solidFill>
        <a:ln w="1" cmpd="sng">
          <a:noFill/>
        </a:ln>
      </xdr:spPr>
      <xdr:txBody>
        <a:bodyPr vertOverflow="clip" wrap="square"/>
        <a:p>
          <a:pPr algn="l">
            <a:defRPr/>
          </a:pPr>
          <a:r>
            <a:rPr lang="en-US" cap="none" sz="1000" b="1" i="0" u="none" baseline="0"/>
            <a:t>Ménages ordinaires selon le groupe d'âge décennal de la personne de référence du ménage, par subdivision et commune de résidence (Ensemble)
Ménages ordinaires selon le groupe d'âge décennal de la personne de référence du ménage, par subdivision et commune de résidence (Hommes)
Ménages ordinaires selon le groupe d'âge décennal de la personne de référence du ménage, par subdivision et commune de résidence (Femmes)
Ménages ordinaires selon le groupe socioprofessionnel (CS8) de la personne de référence du ménage, par subdivision et commune de résidence
Population des ménages ordinaires selon le groupe socioprofessionnel (CS8) de la personne de référence du ménage, par subdivision et commune de résidence
Ménages ordinaires selon le sexe et le groupe socioprofessionnel (CS8) de la personne de référence du ménage, par subdivision de résidence
Population des ménages ordinaires selon le sexe et le groupe socioprofessionnel (CS8) de la personne de référence du ménage, par subdivision de résidence
Ménages ordinaires selon la taille du ménage, par subdivision et commune de résidence
Population des ménages ordinaires selon la taille du ménage, par subdivision et commune de résidence
Ménages ordinaires selon la structure familiale du ménage, par subdivision de résidence
Population des ménages ordinaires selon la structure familiale du ménage, par subdivision de résidence
Ménages ordinaires selon le type de ménage et la situation d'activité de la personne de référence du ménage, par subdivision de résidence
Population des ménages ordinaires selon le type de ménage et la situation d'activité de la personne de référence du ménage, par subdivision de résidence
Ménages ordinaires selon le nombre de noyaux familiaux, par subdivision et commune de résidence
Ménages ordinaires selon le nombre d'enfants de moins de 4 ans du ménage, par subdivision et commune de résidence
Ménages ordinaires selon le nombre d'enfants de moins de 7 ans du ménage, par subdivision et commune de résidence
Ménages ordinaires selon le nombre d'enfants de moins de 12 ans du ménage, par subdivision et commune de résidence
Ménages ordinaires selon le nombre d'enfants de moins de 15 ans du ménage, par subdivision et commune de résidence
Ménages ordinaires selon le nombre d'enfants de moins de 18 ans du ménage, par subdivision et commune de résidence
Ménages ordinaires selon le nombre d'enfants de moins de 25 ans du ménage, par subdivision et commune de résidence
Ménages ordinaires selon le nombre d'actifs (au sens du recensement) du ménage, par subdivision et commune de résidence
Population des ménages ordinaires selon le nombre d'actifs (au sens du recensement) du ménage, par subdivision et commune de résidence
Ménages ordinaires selon le nombre d'actifs occupés (au sens du recensement) du ménage, par subdivision et commune de résidence
Population des ménages ordinaires selon le nombre d'actifs  occupés (au sens du recensement) du ménage, par subdivision et commune de résidence
Ménages ordinaires selon le nombre de chômeurs (au sens du recensement) du ménage, par subdivision et commune
Population des ménages ordinaires selon le nombre de chômeurs (au sens du recensement) du ménage, par subdivision et commune
Ménages ordinaires selon le nombre d'inactifs (au sens du recensement) du ménage, par subdivision et commune
Population des ménages ordinaires selon le nombre d'inactifs (au sens du recensement) du ménage, par subdivision et commune
Ménages ordinaires selon la situation d'activité de la personne de référence du ménage, par subdivision et commune de résidence
Population des ménages selon la situation d'activité de la personne de référence du ménage, par subdivision et commune de résidence</a:t>
          </a:r>
        </a:p>
      </xdr:txBody>
    </xdr:sp>
    <xdr:clientData/>
  </xdr:twoCellAnchor>
  <xdr:twoCellAnchor>
    <xdr:from>
      <xdr:col>0</xdr:col>
      <xdr:colOff>28575</xdr:colOff>
      <xdr:row>1</xdr:row>
      <xdr:rowOff>114300</xdr:rowOff>
    </xdr:from>
    <xdr:to>
      <xdr:col>0</xdr:col>
      <xdr:colOff>552450</xdr:colOff>
      <xdr:row>64</xdr:row>
      <xdr:rowOff>133350</xdr:rowOff>
    </xdr:to>
    <xdr:sp>
      <xdr:nvSpPr>
        <xdr:cNvPr id="2" name="Texte 2"/>
        <xdr:cNvSpPr txBox="1">
          <a:spLocks noChangeArrowheads="1"/>
        </xdr:cNvSpPr>
      </xdr:nvSpPr>
      <xdr:spPr>
        <a:xfrm>
          <a:off x="28575" y="314325"/>
          <a:ext cx="523875" cy="10306050"/>
        </a:xfrm>
        <a:prstGeom prst="rect">
          <a:avLst/>
        </a:prstGeom>
        <a:solidFill>
          <a:srgbClr val="FFFFFF"/>
        </a:solidFill>
        <a:ln w="1" cmpd="sng">
          <a:noFill/>
        </a:ln>
      </xdr:spPr>
      <xdr:txBody>
        <a:bodyPr vertOverflow="clip" wrap="square"/>
        <a:p>
          <a:pPr algn="l">
            <a:defRPr/>
          </a:pPr>
          <a:r>
            <a:rPr lang="en-US" cap="none" sz="1000" b="1" i="0" u="none" baseline="0"/>
            <a:t>M1a -
M1b -
M1c -
M2 -
M2bis-
M3 -
M3bis-
M4 -
M4bis-
M5 -
M5bis-
M6 -
M6bis-
M7 -
M8 -
M9 -
M10 -
M11 -
M12 -
M13 -
M14 -
M14bis-
M15 -
M15bis-
M16 -
M16bis-
M17 -
M17bis-
M18 -
M18bis-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workbookViewId="0" topLeftCell="A48">
      <selection activeCell="E66" sqref="E66"/>
    </sheetView>
  </sheetViews>
  <sheetFormatPr defaultColWidth="11.421875" defaultRowHeight="12.75"/>
  <cols>
    <col min="1" max="1" width="8.57421875" style="178" customWidth="1"/>
    <col min="2" max="7" width="11.421875" style="178" customWidth="1"/>
    <col min="8" max="8" width="12.7109375" style="178" customWidth="1"/>
    <col min="9" max="16384" width="11.421875" style="178" customWidth="1"/>
  </cols>
  <sheetData>
    <row r="1" spans="1:7" ht="15.75">
      <c r="A1" s="177" t="s">
        <v>148</v>
      </c>
      <c r="B1" s="177"/>
      <c r="C1" s="177"/>
      <c r="D1" s="177"/>
      <c r="E1" s="177"/>
      <c r="F1" s="177"/>
      <c r="G1" s="177"/>
    </row>
    <row r="2" spans="1:7" ht="10.5" customHeight="1">
      <c r="A2" s="177"/>
      <c r="B2" s="177"/>
      <c r="C2" s="177"/>
      <c r="D2" s="177"/>
      <c r="E2" s="177"/>
      <c r="F2" s="177"/>
      <c r="G2" s="177"/>
    </row>
    <row r="3" spans="1:7" ht="15.75">
      <c r="A3" s="177"/>
      <c r="B3" s="177"/>
      <c r="C3" s="177"/>
      <c r="D3" s="177"/>
      <c r="E3" s="177"/>
      <c r="F3" s="177"/>
      <c r="G3" s="177"/>
    </row>
    <row r="4" spans="1:7" ht="15.75">
      <c r="A4" s="177"/>
      <c r="B4" s="177"/>
      <c r="C4" s="177"/>
      <c r="D4" s="177"/>
      <c r="E4" s="177"/>
      <c r="F4" s="177"/>
      <c r="G4" s="177"/>
    </row>
    <row r="5" spans="1:7" ht="15.75">
      <c r="A5" s="177"/>
      <c r="B5" s="177"/>
      <c r="C5" s="177"/>
      <c r="D5" s="177"/>
      <c r="E5" s="177"/>
      <c r="F5" s="177"/>
      <c r="G5" s="177"/>
    </row>
    <row r="6" spans="1:7" ht="15.75">
      <c r="A6" s="177"/>
      <c r="B6" s="177"/>
      <c r="C6" s="177"/>
      <c r="D6" s="177"/>
      <c r="E6" s="177"/>
      <c r="F6" s="177"/>
      <c r="G6" s="177"/>
    </row>
    <row r="7" spans="1:7" ht="15.75">
      <c r="A7" s="177"/>
      <c r="B7" s="177"/>
      <c r="C7" s="177"/>
      <c r="D7" s="177"/>
      <c r="E7" s="177"/>
      <c r="F7" s="177"/>
      <c r="G7" s="177"/>
    </row>
    <row r="8" spans="1:7" ht="15.75">
      <c r="A8" s="177"/>
      <c r="B8" s="177"/>
      <c r="C8" s="177"/>
      <c r="D8" s="177"/>
      <c r="E8" s="177"/>
      <c r="F8" s="177"/>
      <c r="G8" s="177"/>
    </row>
    <row r="9" spans="1:7" ht="15.75">
      <c r="A9" s="177"/>
      <c r="B9" s="177"/>
      <c r="C9" s="177"/>
      <c r="D9" s="177"/>
      <c r="E9" s="177"/>
      <c r="F9" s="177"/>
      <c r="G9" s="177"/>
    </row>
    <row r="10" spans="1:7" ht="15.75">
      <c r="A10" s="177"/>
      <c r="B10" s="177"/>
      <c r="C10" s="177"/>
      <c r="D10" s="177"/>
      <c r="E10" s="177"/>
      <c r="F10" s="177"/>
      <c r="G10" s="177"/>
    </row>
    <row r="11" ht="12">
      <c r="B11" s="179"/>
    </row>
    <row r="12" ht="12">
      <c r="B12" s="179"/>
    </row>
    <row r="13" ht="12">
      <c r="B13" s="179"/>
    </row>
    <row r="14" ht="12">
      <c r="B14" s="179"/>
    </row>
    <row r="15" ht="12">
      <c r="B15" s="179"/>
    </row>
    <row r="16" ht="12">
      <c r="B16" s="179"/>
    </row>
    <row r="17" ht="12">
      <c r="B17" s="179"/>
    </row>
    <row r="18" ht="12">
      <c r="B18" s="179"/>
    </row>
    <row r="19" ht="12">
      <c r="B19" s="179"/>
    </row>
    <row r="20" ht="12">
      <c r="B20" s="179"/>
    </row>
    <row r="21" ht="12">
      <c r="B21" s="179"/>
    </row>
    <row r="22" ht="12">
      <c r="B22" s="180"/>
    </row>
    <row r="23" ht="12">
      <c r="B23" s="180"/>
    </row>
    <row r="24" ht="12">
      <c r="B24" s="180"/>
    </row>
    <row r="25" ht="12">
      <c r="B25" s="180"/>
    </row>
    <row r="26" ht="12">
      <c r="B26" s="180"/>
    </row>
    <row r="27" ht="12">
      <c r="B27" s="180"/>
    </row>
    <row r="28" ht="12">
      <c r="B28" s="180"/>
    </row>
    <row r="29" ht="12">
      <c r="B29" s="180"/>
    </row>
    <row r="30" ht="12">
      <c r="B30" s="180"/>
    </row>
  </sheetData>
  <printOptions/>
  <pageMargins left="0.7874015748031497" right="0.3937007874015748" top="0.3937007874015748" bottom="0.7874015748031497" header="0.5118110236220472" footer="0.5118110236220472"/>
  <pageSetup fitToHeight="1" fitToWidth="1" horizontalDpi="600" verticalDpi="600" orientation="portrait" paperSize="9" scale="91" r:id="rId2"/>
  <headerFooter alignWithMargins="0">
    <oddFooter>&amp;Lmvl\&amp;F\&amp;D</oddFooter>
  </headerFooter>
  <drawing r:id="rId1"/>
</worksheet>
</file>

<file path=xl/worksheets/sheet10.xml><?xml version="1.0" encoding="utf-8"?>
<worksheet xmlns="http://schemas.openxmlformats.org/spreadsheetml/2006/main" xmlns:r="http://schemas.openxmlformats.org/officeDocument/2006/relationships">
  <dimension ref="A1:K70"/>
  <sheetViews>
    <sheetView workbookViewId="0" topLeftCell="A1">
      <selection activeCell="B14" sqref="B14"/>
    </sheetView>
  </sheetViews>
  <sheetFormatPr defaultColWidth="11.421875" defaultRowHeight="12.75"/>
  <cols>
    <col min="1" max="1" width="1.7109375" style="0" customWidth="1"/>
    <col min="2" max="2" width="14.7109375" style="0" customWidth="1"/>
    <col min="3" max="3" width="8.7109375" style="148" customWidth="1"/>
    <col min="4" max="9" width="8.7109375" style="0" customWidth="1"/>
    <col min="10" max="10" width="18.7109375" style="0" customWidth="1"/>
  </cols>
  <sheetData>
    <row r="1" spans="1:11" ht="12.75">
      <c r="A1" s="2" t="s">
        <v>154</v>
      </c>
      <c r="B1" s="2"/>
      <c r="C1" s="144"/>
      <c r="D1" s="3"/>
      <c r="E1" s="3"/>
      <c r="F1" s="3"/>
      <c r="G1" s="3"/>
      <c r="H1" s="3"/>
      <c r="I1" s="3"/>
      <c r="J1" s="3"/>
      <c r="K1" s="3"/>
    </row>
    <row r="2" spans="1:11" ht="12.75">
      <c r="A2" s="2"/>
      <c r="B2" s="2"/>
      <c r="C2" s="144"/>
      <c r="D2" s="3"/>
      <c r="E2" s="3"/>
      <c r="F2" s="3"/>
      <c r="G2" s="3"/>
      <c r="H2" s="3"/>
      <c r="I2" s="3"/>
      <c r="J2" s="3"/>
      <c r="K2" s="3"/>
    </row>
    <row r="3" spans="1:11" ht="12.75">
      <c r="A3" s="62" t="s">
        <v>11</v>
      </c>
      <c r="B3" s="62"/>
      <c r="C3" s="144"/>
      <c r="D3" s="3"/>
      <c r="E3" s="3"/>
      <c r="F3" s="3"/>
      <c r="G3" s="3"/>
      <c r="H3" s="3"/>
      <c r="I3" s="3"/>
      <c r="J3" s="3"/>
      <c r="K3" s="3"/>
    </row>
    <row r="4" spans="1:11" ht="3" customHeight="1">
      <c r="A4" s="75" t="s">
        <v>0</v>
      </c>
      <c r="B4" s="81"/>
      <c r="C4" s="72" t="s">
        <v>149</v>
      </c>
      <c r="D4" s="80" t="s">
        <v>149</v>
      </c>
      <c r="E4" s="80" t="s">
        <v>149</v>
      </c>
      <c r="F4" s="80" t="s">
        <v>149</v>
      </c>
      <c r="G4" s="80" t="s">
        <v>149</v>
      </c>
      <c r="H4" s="80" t="s">
        <v>149</v>
      </c>
      <c r="I4" s="80"/>
      <c r="J4" s="114"/>
      <c r="K4" s="3" t="s">
        <v>149</v>
      </c>
    </row>
    <row r="5" spans="1:11" ht="12.75">
      <c r="A5" s="18" t="s">
        <v>93</v>
      </c>
      <c r="B5" s="7"/>
      <c r="C5" s="289" t="s">
        <v>63</v>
      </c>
      <c r="D5" s="290"/>
      <c r="E5" s="290"/>
      <c r="F5" s="290"/>
      <c r="G5" s="290"/>
      <c r="H5" s="290"/>
      <c r="I5" s="291"/>
      <c r="J5" s="105" t="s">
        <v>155</v>
      </c>
      <c r="K5" s="3" t="s">
        <v>149</v>
      </c>
    </row>
    <row r="6" spans="1:10" ht="12.75">
      <c r="A6" s="189"/>
      <c r="B6" s="194" t="s">
        <v>158</v>
      </c>
      <c r="C6" s="292">
        <v>1</v>
      </c>
      <c r="D6" s="294">
        <v>2</v>
      </c>
      <c r="E6" s="294">
        <v>3</v>
      </c>
      <c r="F6" s="294">
        <v>4</v>
      </c>
      <c r="G6" s="294" t="s">
        <v>150</v>
      </c>
      <c r="H6" s="294" t="s">
        <v>151</v>
      </c>
      <c r="I6" s="296" t="s">
        <v>55</v>
      </c>
      <c r="J6" s="105" t="s">
        <v>156</v>
      </c>
    </row>
    <row r="7" spans="1:10" ht="12.75">
      <c r="A7" s="25" t="s">
        <v>43</v>
      </c>
      <c r="B7" s="24"/>
      <c r="C7" s="293"/>
      <c r="D7" s="295"/>
      <c r="E7" s="295"/>
      <c r="F7" s="295"/>
      <c r="G7" s="295"/>
      <c r="H7" s="295"/>
      <c r="I7" s="297"/>
      <c r="J7" s="105" t="s">
        <v>157</v>
      </c>
    </row>
    <row r="8" spans="1:10" ht="3" customHeight="1">
      <c r="A8" s="192" t="s">
        <v>43</v>
      </c>
      <c r="B8" s="195"/>
      <c r="C8" s="147"/>
      <c r="D8" s="57"/>
      <c r="E8" s="57"/>
      <c r="F8" s="57"/>
      <c r="G8" s="57"/>
      <c r="H8" s="57"/>
      <c r="I8" s="56"/>
      <c r="J8" s="21"/>
    </row>
    <row r="9" spans="1:10" ht="12.75">
      <c r="A9" s="193" t="s">
        <v>43</v>
      </c>
      <c r="B9" s="196"/>
      <c r="C9" s="72"/>
      <c r="D9" s="82"/>
      <c r="E9" s="82"/>
      <c r="F9" s="82"/>
      <c r="G9" s="82"/>
      <c r="H9" s="82"/>
      <c r="I9" s="80"/>
      <c r="J9" s="114"/>
    </row>
    <row r="10" spans="1:10" ht="12.75">
      <c r="A10" s="190" t="s">
        <v>159</v>
      </c>
      <c r="B10" s="51"/>
      <c r="C10" s="73" t="s">
        <v>149</v>
      </c>
      <c r="D10" s="53" t="s">
        <v>149</v>
      </c>
      <c r="E10" s="53" t="s">
        <v>149</v>
      </c>
      <c r="F10" s="53" t="s">
        <v>149</v>
      </c>
      <c r="G10" s="53" t="s">
        <v>149</v>
      </c>
      <c r="H10" s="53" t="s">
        <v>149</v>
      </c>
      <c r="I10" s="52"/>
      <c r="J10" s="19"/>
    </row>
    <row r="11" spans="1:10" ht="12.75">
      <c r="A11" s="190" t="s">
        <v>160</v>
      </c>
      <c r="B11" s="51"/>
      <c r="C11" s="150">
        <v>5206</v>
      </c>
      <c r="D11" s="30">
        <v>15820</v>
      </c>
      <c r="E11" s="30">
        <v>24906</v>
      </c>
      <c r="F11" s="30">
        <v>36996</v>
      </c>
      <c r="G11" s="30">
        <v>101950</v>
      </c>
      <c r="H11" s="30">
        <v>24176</v>
      </c>
      <c r="I11" s="8">
        <v>6342</v>
      </c>
      <c r="J11" s="22">
        <v>215396</v>
      </c>
    </row>
    <row r="12" spans="1:10" ht="12.75">
      <c r="A12" s="189" t="s">
        <v>43</v>
      </c>
      <c r="B12" s="7"/>
      <c r="C12" s="150" t="s">
        <v>149</v>
      </c>
      <c r="D12" s="30" t="s">
        <v>149</v>
      </c>
      <c r="E12" s="30" t="s">
        <v>149</v>
      </c>
      <c r="F12" s="30" t="s">
        <v>149</v>
      </c>
      <c r="G12" s="30" t="s">
        <v>149</v>
      </c>
      <c r="H12" s="30" t="s">
        <v>149</v>
      </c>
      <c r="I12" s="8"/>
      <c r="J12" s="22"/>
    </row>
    <row r="13" spans="1:10" ht="12.75">
      <c r="A13" s="190" t="s">
        <v>68</v>
      </c>
      <c r="B13" s="51"/>
      <c r="C13" s="150">
        <v>3935</v>
      </c>
      <c r="D13" s="30">
        <v>12502</v>
      </c>
      <c r="E13" s="30">
        <v>19854</v>
      </c>
      <c r="F13" s="30">
        <v>29336</v>
      </c>
      <c r="G13" s="30">
        <v>72847</v>
      </c>
      <c r="H13" s="30">
        <v>17042</v>
      </c>
      <c r="I13" s="8">
        <v>5111</v>
      </c>
      <c r="J13" s="22">
        <v>160627</v>
      </c>
    </row>
    <row r="14" spans="1:10" ht="12.75">
      <c r="A14" s="189"/>
      <c r="B14" s="54" t="s">
        <v>161</v>
      </c>
      <c r="C14" s="146">
        <v>193</v>
      </c>
      <c r="D14" s="31">
        <v>712</v>
      </c>
      <c r="E14" s="31">
        <v>1140</v>
      </c>
      <c r="F14" s="31">
        <v>1888</v>
      </c>
      <c r="G14" s="31">
        <v>3571</v>
      </c>
      <c r="H14" s="31">
        <v>844</v>
      </c>
      <c r="I14" s="10">
        <v>271</v>
      </c>
      <c r="J14" s="22">
        <v>8619</v>
      </c>
    </row>
    <row r="15" spans="1:10" ht="12.75">
      <c r="A15" s="189"/>
      <c r="B15" s="54" t="s">
        <v>162</v>
      </c>
      <c r="C15" s="146">
        <v>396</v>
      </c>
      <c r="D15" s="31">
        <v>1504</v>
      </c>
      <c r="E15" s="31">
        <v>2658</v>
      </c>
      <c r="F15" s="31">
        <v>4140</v>
      </c>
      <c r="G15" s="31">
        <v>11642</v>
      </c>
      <c r="H15" s="31">
        <v>3712</v>
      </c>
      <c r="I15" s="10">
        <v>1313</v>
      </c>
      <c r="J15" s="22">
        <v>25365</v>
      </c>
    </row>
    <row r="16" spans="1:10" ht="12.75">
      <c r="A16" s="189"/>
      <c r="B16" s="54" t="s">
        <v>163</v>
      </c>
      <c r="C16" s="146">
        <v>124</v>
      </c>
      <c r="D16" s="31">
        <v>354</v>
      </c>
      <c r="E16" s="31">
        <v>696</v>
      </c>
      <c r="F16" s="31">
        <v>1036</v>
      </c>
      <c r="G16" s="31">
        <v>3633</v>
      </c>
      <c r="H16" s="31">
        <v>929</v>
      </c>
      <c r="I16" s="10">
        <v>154</v>
      </c>
      <c r="J16" s="22">
        <v>6926</v>
      </c>
    </row>
    <row r="17" spans="1:10" ht="12.75">
      <c r="A17" s="189"/>
      <c r="B17" s="54" t="s">
        <v>164</v>
      </c>
      <c r="C17" s="146">
        <v>203</v>
      </c>
      <c r="D17" s="31">
        <v>882</v>
      </c>
      <c r="E17" s="31">
        <v>1497</v>
      </c>
      <c r="F17" s="31">
        <v>2252</v>
      </c>
      <c r="G17" s="31">
        <v>4912</v>
      </c>
      <c r="H17" s="31">
        <v>1167</v>
      </c>
      <c r="I17" s="10">
        <v>699</v>
      </c>
      <c r="J17" s="22">
        <v>11612</v>
      </c>
    </row>
    <row r="18" spans="1:10" ht="12.75">
      <c r="A18" s="189"/>
      <c r="B18" s="54" t="s">
        <v>165</v>
      </c>
      <c r="C18" s="146">
        <v>355</v>
      </c>
      <c r="D18" s="31">
        <v>992</v>
      </c>
      <c r="E18" s="31">
        <v>1377</v>
      </c>
      <c r="F18" s="31">
        <v>2088</v>
      </c>
      <c r="G18" s="31">
        <v>5515</v>
      </c>
      <c r="H18" s="31">
        <v>1244</v>
      </c>
      <c r="I18" s="10">
        <v>296</v>
      </c>
      <c r="J18" s="22">
        <v>11867</v>
      </c>
    </row>
    <row r="19" spans="1:10" ht="12.75">
      <c r="A19" s="189"/>
      <c r="B19" s="54" t="s">
        <v>166</v>
      </c>
      <c r="C19" s="146">
        <v>239</v>
      </c>
      <c r="D19" s="31">
        <v>770</v>
      </c>
      <c r="E19" s="31">
        <v>1263</v>
      </c>
      <c r="F19" s="31">
        <v>1916</v>
      </c>
      <c r="G19" s="31">
        <v>4762</v>
      </c>
      <c r="H19" s="31">
        <v>956</v>
      </c>
      <c r="I19" s="10">
        <v>343</v>
      </c>
      <c r="J19" s="22">
        <v>10249</v>
      </c>
    </row>
    <row r="20" spans="1:10" ht="12.75">
      <c r="A20" s="189"/>
      <c r="B20" s="54" t="s">
        <v>167</v>
      </c>
      <c r="C20" s="146">
        <v>127</v>
      </c>
      <c r="D20" s="31">
        <v>464</v>
      </c>
      <c r="E20" s="31">
        <v>954</v>
      </c>
      <c r="F20" s="31">
        <v>1276</v>
      </c>
      <c r="G20" s="31">
        <v>4155</v>
      </c>
      <c r="H20" s="31">
        <v>811</v>
      </c>
      <c r="I20" s="10">
        <v>113</v>
      </c>
      <c r="J20" s="22">
        <v>7900</v>
      </c>
    </row>
    <row r="21" spans="1:10" ht="12.75">
      <c r="A21" s="189"/>
      <c r="B21" s="54" t="s">
        <v>168</v>
      </c>
      <c r="C21" s="146">
        <v>1011</v>
      </c>
      <c r="D21" s="31">
        <v>2476</v>
      </c>
      <c r="E21" s="31">
        <v>3267</v>
      </c>
      <c r="F21" s="31">
        <v>4364</v>
      </c>
      <c r="G21" s="31">
        <v>10540</v>
      </c>
      <c r="H21" s="31">
        <v>2506</v>
      </c>
      <c r="I21" s="10">
        <v>712</v>
      </c>
      <c r="J21" s="22">
        <v>24876</v>
      </c>
    </row>
    <row r="22" spans="1:10" ht="12.75">
      <c r="A22" s="189"/>
      <c r="B22" s="54" t="s">
        <v>169</v>
      </c>
      <c r="C22" s="146">
        <v>407</v>
      </c>
      <c r="D22" s="31">
        <v>1182</v>
      </c>
      <c r="E22" s="31">
        <v>1866</v>
      </c>
      <c r="F22" s="31">
        <v>2884</v>
      </c>
      <c r="G22" s="31">
        <v>5701</v>
      </c>
      <c r="H22" s="31">
        <v>1361</v>
      </c>
      <c r="I22" s="10">
        <v>468</v>
      </c>
      <c r="J22" s="22">
        <v>13869</v>
      </c>
    </row>
    <row r="23" spans="1:10" ht="12.75">
      <c r="A23" s="189"/>
      <c r="B23" s="54" t="s">
        <v>170</v>
      </c>
      <c r="C23" s="146">
        <v>502</v>
      </c>
      <c r="D23" s="31">
        <v>1856</v>
      </c>
      <c r="E23" s="31">
        <v>2964</v>
      </c>
      <c r="F23" s="31">
        <v>4336</v>
      </c>
      <c r="G23" s="31">
        <v>8045</v>
      </c>
      <c r="H23" s="31">
        <v>1371</v>
      </c>
      <c r="I23" s="10">
        <v>344</v>
      </c>
      <c r="J23" s="22">
        <v>19418</v>
      </c>
    </row>
    <row r="24" spans="1:10" ht="12.75">
      <c r="A24" s="189"/>
      <c r="B24" s="54" t="s">
        <v>171</v>
      </c>
      <c r="C24" s="146">
        <v>166</v>
      </c>
      <c r="D24" s="31">
        <v>630</v>
      </c>
      <c r="E24" s="31">
        <v>996</v>
      </c>
      <c r="F24" s="31">
        <v>1396</v>
      </c>
      <c r="G24" s="31">
        <v>4314</v>
      </c>
      <c r="H24" s="31">
        <v>985</v>
      </c>
      <c r="I24" s="10">
        <v>219</v>
      </c>
      <c r="J24" s="22">
        <v>8706</v>
      </c>
    </row>
    <row r="25" spans="1:10" ht="12.75">
      <c r="A25" s="189"/>
      <c r="B25" s="54" t="s">
        <v>172</v>
      </c>
      <c r="C25" s="146">
        <v>104</v>
      </c>
      <c r="D25" s="31">
        <v>336</v>
      </c>
      <c r="E25" s="31">
        <v>573</v>
      </c>
      <c r="F25" s="31">
        <v>816</v>
      </c>
      <c r="G25" s="31">
        <v>2622</v>
      </c>
      <c r="H25" s="31">
        <v>457</v>
      </c>
      <c r="I25" s="10">
        <v>74</v>
      </c>
      <c r="J25" s="22">
        <v>4982</v>
      </c>
    </row>
    <row r="26" spans="1:10" ht="12.75">
      <c r="A26" s="189"/>
      <c r="B26" s="54" t="s">
        <v>173</v>
      </c>
      <c r="C26" s="146">
        <v>108</v>
      </c>
      <c r="D26" s="31">
        <v>344</v>
      </c>
      <c r="E26" s="31">
        <v>603</v>
      </c>
      <c r="F26" s="31">
        <v>944</v>
      </c>
      <c r="G26" s="31">
        <v>3435</v>
      </c>
      <c r="H26" s="31">
        <v>699</v>
      </c>
      <c r="I26" s="10">
        <v>105</v>
      </c>
      <c r="J26" s="22">
        <v>6238</v>
      </c>
    </row>
    <row r="27" spans="1:10" ht="12.75">
      <c r="A27" s="189" t="s">
        <v>43</v>
      </c>
      <c r="B27" s="7"/>
      <c r="C27" s="146" t="s">
        <v>149</v>
      </c>
      <c r="D27" s="31" t="s">
        <v>149</v>
      </c>
      <c r="E27" s="31" t="s">
        <v>149</v>
      </c>
      <c r="F27" s="31" t="s">
        <v>149</v>
      </c>
      <c r="G27" s="31" t="s">
        <v>149</v>
      </c>
      <c r="H27" s="31" t="s">
        <v>149</v>
      </c>
      <c r="I27" s="10"/>
      <c r="J27" s="22"/>
    </row>
    <row r="28" spans="1:10" ht="12.75">
      <c r="A28" s="190" t="s">
        <v>86</v>
      </c>
      <c r="B28" s="51"/>
      <c r="C28" s="150">
        <v>540</v>
      </c>
      <c r="D28" s="30">
        <v>1604</v>
      </c>
      <c r="E28" s="30">
        <v>2514</v>
      </c>
      <c r="F28" s="30">
        <v>3868</v>
      </c>
      <c r="G28" s="30">
        <v>13688</v>
      </c>
      <c r="H28" s="30">
        <v>3691</v>
      </c>
      <c r="I28" s="8">
        <v>742</v>
      </c>
      <c r="J28" s="22">
        <v>26647</v>
      </c>
    </row>
    <row r="29" spans="1:10" ht="12.75">
      <c r="A29" s="189"/>
      <c r="B29" s="54" t="s">
        <v>174</v>
      </c>
      <c r="C29" s="146">
        <v>132</v>
      </c>
      <c r="D29" s="31">
        <v>360</v>
      </c>
      <c r="E29" s="31">
        <v>570</v>
      </c>
      <c r="F29" s="31">
        <v>936</v>
      </c>
      <c r="G29" s="31">
        <v>2730</v>
      </c>
      <c r="H29" s="31">
        <v>830</v>
      </c>
      <c r="I29" s="10">
        <v>145</v>
      </c>
      <c r="J29" s="22">
        <v>5703</v>
      </c>
    </row>
    <row r="30" spans="1:10" ht="12.75">
      <c r="A30" s="189"/>
      <c r="B30" s="54" t="s">
        <v>175</v>
      </c>
      <c r="C30" s="146">
        <v>101</v>
      </c>
      <c r="D30" s="31">
        <v>256</v>
      </c>
      <c r="E30" s="31">
        <v>540</v>
      </c>
      <c r="F30" s="31">
        <v>704</v>
      </c>
      <c r="G30" s="31">
        <v>2693</v>
      </c>
      <c r="H30" s="31">
        <v>876</v>
      </c>
      <c r="I30" s="10">
        <v>220</v>
      </c>
      <c r="J30" s="22">
        <v>5390</v>
      </c>
    </row>
    <row r="31" spans="1:10" ht="12.75">
      <c r="A31" s="189"/>
      <c r="B31" s="54" t="s">
        <v>176</v>
      </c>
      <c r="C31" s="146">
        <v>26</v>
      </c>
      <c r="D31" s="31">
        <v>68</v>
      </c>
      <c r="E31" s="31">
        <v>81</v>
      </c>
      <c r="F31" s="31">
        <v>108</v>
      </c>
      <c r="G31" s="31">
        <v>544</v>
      </c>
      <c r="H31" s="31">
        <v>245</v>
      </c>
      <c r="I31" s="10">
        <v>49</v>
      </c>
      <c r="J31" s="22">
        <v>1121</v>
      </c>
    </row>
    <row r="32" spans="1:10" ht="12.75">
      <c r="A32" s="189"/>
      <c r="B32" s="54" t="s">
        <v>177</v>
      </c>
      <c r="C32" s="146">
        <v>72</v>
      </c>
      <c r="D32" s="31">
        <v>200</v>
      </c>
      <c r="E32" s="31">
        <v>399</v>
      </c>
      <c r="F32" s="31">
        <v>532</v>
      </c>
      <c r="G32" s="31">
        <v>2514</v>
      </c>
      <c r="H32" s="31">
        <v>658</v>
      </c>
      <c r="I32" s="10">
        <v>77</v>
      </c>
      <c r="J32" s="22">
        <v>4452</v>
      </c>
    </row>
    <row r="33" spans="1:10" ht="12.75">
      <c r="A33" s="189"/>
      <c r="B33" s="54" t="s">
        <v>178</v>
      </c>
      <c r="C33" s="146">
        <v>55</v>
      </c>
      <c r="D33" s="31">
        <v>256</v>
      </c>
      <c r="E33" s="31">
        <v>288</v>
      </c>
      <c r="F33" s="31">
        <v>536</v>
      </c>
      <c r="G33" s="31">
        <v>1896</v>
      </c>
      <c r="H33" s="31">
        <v>489</v>
      </c>
      <c r="I33" s="10">
        <v>95</v>
      </c>
      <c r="J33" s="22">
        <v>3615</v>
      </c>
    </row>
    <row r="34" spans="1:10" ht="12.75">
      <c r="A34" s="189"/>
      <c r="B34" s="54" t="s">
        <v>179</v>
      </c>
      <c r="C34" s="146">
        <v>65</v>
      </c>
      <c r="D34" s="31">
        <v>162</v>
      </c>
      <c r="E34" s="31">
        <v>270</v>
      </c>
      <c r="F34" s="31">
        <v>440</v>
      </c>
      <c r="G34" s="31">
        <v>1649</v>
      </c>
      <c r="H34" s="31">
        <v>317</v>
      </c>
      <c r="I34" s="10">
        <v>111</v>
      </c>
      <c r="J34" s="22">
        <v>3014</v>
      </c>
    </row>
    <row r="35" spans="1:10" ht="12.75">
      <c r="A35" s="189"/>
      <c r="B35" s="54" t="s">
        <v>180</v>
      </c>
      <c r="C35" s="146">
        <v>89</v>
      </c>
      <c r="D35" s="31">
        <v>302</v>
      </c>
      <c r="E35" s="31">
        <v>366</v>
      </c>
      <c r="F35" s="31">
        <v>612</v>
      </c>
      <c r="G35" s="31">
        <v>1662</v>
      </c>
      <c r="H35" s="31">
        <v>276</v>
      </c>
      <c r="I35" s="10">
        <v>45</v>
      </c>
      <c r="J35" s="22">
        <v>3352</v>
      </c>
    </row>
    <row r="36" spans="1:10" ht="12.75">
      <c r="A36" s="189" t="s">
        <v>43</v>
      </c>
      <c r="B36" s="7"/>
      <c r="C36" s="146" t="s">
        <v>149</v>
      </c>
      <c r="D36" s="31" t="s">
        <v>149</v>
      </c>
      <c r="E36" s="31" t="s">
        <v>149</v>
      </c>
      <c r="F36" s="31" t="s">
        <v>149</v>
      </c>
      <c r="G36" s="31" t="s">
        <v>149</v>
      </c>
      <c r="H36" s="31" t="s">
        <v>149</v>
      </c>
      <c r="I36" s="10"/>
      <c r="J36" s="22"/>
    </row>
    <row r="37" spans="1:10" ht="12.75">
      <c r="A37" s="190" t="s">
        <v>88</v>
      </c>
      <c r="B37" s="51"/>
      <c r="C37" s="150">
        <v>176</v>
      </c>
      <c r="D37" s="30">
        <v>446</v>
      </c>
      <c r="E37" s="30">
        <v>591</v>
      </c>
      <c r="F37" s="30">
        <v>1132</v>
      </c>
      <c r="G37" s="30">
        <v>4773</v>
      </c>
      <c r="H37" s="30">
        <v>814</v>
      </c>
      <c r="I37" s="8">
        <v>61</v>
      </c>
      <c r="J37" s="22">
        <v>7993</v>
      </c>
    </row>
    <row r="38" spans="1:10" ht="12.75">
      <c r="A38" s="189"/>
      <c r="B38" s="54" t="s">
        <v>181</v>
      </c>
      <c r="C38" s="146">
        <v>6</v>
      </c>
      <c r="D38" s="31">
        <v>20</v>
      </c>
      <c r="E38" s="31">
        <v>48</v>
      </c>
      <c r="F38" s="31">
        <v>60</v>
      </c>
      <c r="G38" s="31">
        <v>398</v>
      </c>
      <c r="H38" s="31">
        <v>97</v>
      </c>
      <c r="I38" s="10">
        <v>0</v>
      </c>
      <c r="J38" s="22">
        <v>629</v>
      </c>
    </row>
    <row r="39" spans="1:10" ht="12.75">
      <c r="A39" s="189"/>
      <c r="B39" s="54" t="s">
        <v>182</v>
      </c>
      <c r="C39" s="146">
        <v>34</v>
      </c>
      <c r="D39" s="31">
        <v>108</v>
      </c>
      <c r="E39" s="31">
        <v>171</v>
      </c>
      <c r="F39" s="31">
        <v>272</v>
      </c>
      <c r="G39" s="31">
        <v>1079</v>
      </c>
      <c r="H39" s="31">
        <v>132</v>
      </c>
      <c r="I39" s="10">
        <v>15</v>
      </c>
      <c r="J39" s="22">
        <v>1811</v>
      </c>
    </row>
    <row r="40" spans="1:10" ht="12.75">
      <c r="A40" s="189"/>
      <c r="B40" s="54" t="s">
        <v>183</v>
      </c>
      <c r="C40" s="146">
        <v>67</v>
      </c>
      <c r="D40" s="31">
        <v>188</v>
      </c>
      <c r="E40" s="31">
        <v>195</v>
      </c>
      <c r="F40" s="31">
        <v>392</v>
      </c>
      <c r="G40" s="31">
        <v>1331</v>
      </c>
      <c r="H40" s="31">
        <v>171</v>
      </c>
      <c r="I40" s="10">
        <v>15</v>
      </c>
      <c r="J40" s="22">
        <v>2359</v>
      </c>
    </row>
    <row r="41" spans="1:10" ht="12.75">
      <c r="A41" s="189"/>
      <c r="B41" s="54" t="s">
        <v>184</v>
      </c>
      <c r="C41" s="146">
        <v>13</v>
      </c>
      <c r="D41" s="31">
        <v>24</v>
      </c>
      <c r="E41" s="31">
        <v>30</v>
      </c>
      <c r="F41" s="31">
        <v>60</v>
      </c>
      <c r="G41" s="31">
        <v>374</v>
      </c>
      <c r="H41" s="31">
        <v>125</v>
      </c>
      <c r="I41" s="10">
        <v>0</v>
      </c>
      <c r="J41" s="22">
        <v>626</v>
      </c>
    </row>
    <row r="42" spans="1:10" ht="12.75">
      <c r="A42" s="189"/>
      <c r="B42" s="54" t="s">
        <v>185</v>
      </c>
      <c r="C42" s="146">
        <v>17</v>
      </c>
      <c r="D42" s="31">
        <v>28</v>
      </c>
      <c r="E42" s="31">
        <v>24</v>
      </c>
      <c r="F42" s="31">
        <v>72</v>
      </c>
      <c r="G42" s="31">
        <v>373</v>
      </c>
      <c r="H42" s="31">
        <v>57</v>
      </c>
      <c r="I42" s="10">
        <v>0</v>
      </c>
      <c r="J42" s="22">
        <v>571</v>
      </c>
    </row>
    <row r="43" spans="1:10" ht="12.75">
      <c r="A43" s="189"/>
      <c r="B43" s="54" t="s">
        <v>186</v>
      </c>
      <c r="C43" s="146">
        <v>39</v>
      </c>
      <c r="D43" s="31">
        <v>78</v>
      </c>
      <c r="E43" s="31">
        <v>123</v>
      </c>
      <c r="F43" s="31">
        <v>276</v>
      </c>
      <c r="G43" s="31">
        <v>1218</v>
      </c>
      <c r="H43" s="31">
        <v>232</v>
      </c>
      <c r="I43" s="10">
        <v>31</v>
      </c>
      <c r="J43" s="22">
        <v>1997</v>
      </c>
    </row>
    <row r="44" spans="1:10" ht="12.75">
      <c r="A44" s="189" t="s">
        <v>43</v>
      </c>
      <c r="B44" s="7"/>
      <c r="C44" s="146" t="s">
        <v>149</v>
      </c>
      <c r="D44" s="31" t="s">
        <v>149</v>
      </c>
      <c r="E44" s="31" t="s">
        <v>149</v>
      </c>
      <c r="F44" s="31" t="s">
        <v>149</v>
      </c>
      <c r="G44" s="31" t="s">
        <v>149</v>
      </c>
      <c r="H44" s="31" t="s">
        <v>149</v>
      </c>
      <c r="I44" s="10"/>
      <c r="J44" s="22"/>
    </row>
    <row r="45" spans="1:10" ht="12.75">
      <c r="A45" s="190" t="s">
        <v>89</v>
      </c>
      <c r="B45" s="51"/>
      <c r="C45" s="150">
        <v>148</v>
      </c>
      <c r="D45" s="30">
        <v>324</v>
      </c>
      <c r="E45" s="30">
        <v>612</v>
      </c>
      <c r="F45" s="30">
        <v>872</v>
      </c>
      <c r="G45" s="30">
        <v>3881</v>
      </c>
      <c r="H45" s="30">
        <v>573</v>
      </c>
      <c r="I45" s="8">
        <v>140</v>
      </c>
      <c r="J45" s="22">
        <v>6550</v>
      </c>
    </row>
    <row r="46" spans="1:10" ht="12.75">
      <c r="A46" s="189"/>
      <c r="B46" s="54" t="s">
        <v>187</v>
      </c>
      <c r="C46" s="146">
        <v>23</v>
      </c>
      <c r="D46" s="31">
        <v>34</v>
      </c>
      <c r="E46" s="31">
        <v>69</v>
      </c>
      <c r="F46" s="31">
        <v>116</v>
      </c>
      <c r="G46" s="31">
        <v>687</v>
      </c>
      <c r="H46" s="31">
        <v>87</v>
      </c>
      <c r="I46" s="10">
        <v>31</v>
      </c>
      <c r="J46" s="22">
        <v>1047</v>
      </c>
    </row>
    <row r="47" spans="1:10" ht="12.75">
      <c r="A47" s="189"/>
      <c r="B47" s="54" t="s">
        <v>188</v>
      </c>
      <c r="C47" s="146">
        <v>4</v>
      </c>
      <c r="D47" s="31">
        <v>12</v>
      </c>
      <c r="E47" s="31">
        <v>45</v>
      </c>
      <c r="F47" s="31">
        <v>32</v>
      </c>
      <c r="G47" s="31">
        <v>347</v>
      </c>
      <c r="H47" s="31">
        <v>46</v>
      </c>
      <c r="I47" s="10">
        <v>32</v>
      </c>
      <c r="J47" s="22">
        <v>518</v>
      </c>
    </row>
    <row r="48" spans="1:10" ht="12.75">
      <c r="A48" s="189"/>
      <c r="B48" s="54" t="s">
        <v>189</v>
      </c>
      <c r="C48" s="146">
        <v>17</v>
      </c>
      <c r="D48" s="31">
        <v>42</v>
      </c>
      <c r="E48" s="31">
        <v>51</v>
      </c>
      <c r="F48" s="31">
        <v>128</v>
      </c>
      <c r="G48" s="31">
        <v>555</v>
      </c>
      <c r="H48" s="31">
        <v>104</v>
      </c>
      <c r="I48" s="10">
        <v>32</v>
      </c>
      <c r="J48" s="22">
        <v>929</v>
      </c>
    </row>
    <row r="49" spans="1:10" ht="12.75">
      <c r="A49" s="189"/>
      <c r="B49" s="54" t="s">
        <v>190</v>
      </c>
      <c r="C49" s="146">
        <v>48</v>
      </c>
      <c r="D49" s="31">
        <v>100</v>
      </c>
      <c r="E49" s="31">
        <v>177</v>
      </c>
      <c r="F49" s="31">
        <v>296</v>
      </c>
      <c r="G49" s="31">
        <v>1150</v>
      </c>
      <c r="H49" s="31">
        <v>199</v>
      </c>
      <c r="I49" s="10">
        <v>45</v>
      </c>
      <c r="J49" s="22">
        <v>2015</v>
      </c>
    </row>
    <row r="50" spans="1:10" ht="12.75">
      <c r="A50" s="189"/>
      <c r="B50" s="54" t="s">
        <v>191</v>
      </c>
      <c r="C50" s="146">
        <v>56</v>
      </c>
      <c r="D50" s="31">
        <v>136</v>
      </c>
      <c r="E50" s="31">
        <v>270</v>
      </c>
      <c r="F50" s="31">
        <v>300</v>
      </c>
      <c r="G50" s="31">
        <v>1142</v>
      </c>
      <c r="H50" s="31">
        <v>137</v>
      </c>
      <c r="I50" s="10">
        <v>0</v>
      </c>
      <c r="J50" s="22">
        <v>2041</v>
      </c>
    </row>
    <row r="51" spans="1:10" ht="12.75">
      <c r="A51" s="189" t="s">
        <v>43</v>
      </c>
      <c r="B51" s="7"/>
      <c r="C51" s="146" t="s">
        <v>149</v>
      </c>
      <c r="D51" s="31" t="s">
        <v>149</v>
      </c>
      <c r="E51" s="31" t="s">
        <v>149</v>
      </c>
      <c r="F51" s="31" t="s">
        <v>149</v>
      </c>
      <c r="G51" s="31" t="s">
        <v>149</v>
      </c>
      <c r="H51" s="31" t="s">
        <v>149</v>
      </c>
      <c r="I51" s="10"/>
      <c r="J51" s="22"/>
    </row>
    <row r="52" spans="1:10" ht="12.75">
      <c r="A52" s="190" t="s">
        <v>90</v>
      </c>
      <c r="B52" s="51"/>
      <c r="C52" s="150">
        <v>407</v>
      </c>
      <c r="D52" s="30">
        <v>944</v>
      </c>
      <c r="E52" s="30">
        <v>1335</v>
      </c>
      <c r="F52" s="30">
        <v>1788</v>
      </c>
      <c r="G52" s="30">
        <v>6761</v>
      </c>
      <c r="H52" s="30">
        <v>2056</v>
      </c>
      <c r="I52" s="8">
        <v>288</v>
      </c>
      <c r="J52" s="22">
        <v>13579</v>
      </c>
    </row>
    <row r="53" spans="1:10" ht="12.75">
      <c r="A53" s="189"/>
      <c r="B53" s="54" t="s">
        <v>192</v>
      </c>
      <c r="C53" s="146">
        <v>9</v>
      </c>
      <c r="D53" s="31">
        <v>40</v>
      </c>
      <c r="E53" s="31">
        <v>51</v>
      </c>
      <c r="F53" s="31">
        <v>80</v>
      </c>
      <c r="G53" s="31">
        <v>342</v>
      </c>
      <c r="H53" s="31">
        <v>124</v>
      </c>
      <c r="I53" s="10">
        <v>0</v>
      </c>
      <c r="J53" s="22">
        <v>646</v>
      </c>
    </row>
    <row r="54" spans="1:10" ht="12.75">
      <c r="A54" s="189"/>
      <c r="B54" s="54" t="s">
        <v>193</v>
      </c>
      <c r="C54" s="146">
        <v>23</v>
      </c>
      <c r="D54" s="31">
        <v>46</v>
      </c>
      <c r="E54" s="31">
        <v>102</v>
      </c>
      <c r="F54" s="31">
        <v>140</v>
      </c>
      <c r="G54" s="31">
        <v>682</v>
      </c>
      <c r="H54" s="31">
        <v>221</v>
      </c>
      <c r="I54" s="10">
        <v>33</v>
      </c>
      <c r="J54" s="22">
        <v>1247</v>
      </c>
    </row>
    <row r="55" spans="1:10" ht="12.75">
      <c r="A55" s="189"/>
      <c r="B55" s="54" t="s">
        <v>194</v>
      </c>
      <c r="C55" s="146">
        <v>22</v>
      </c>
      <c r="D55" s="31">
        <v>96</v>
      </c>
      <c r="E55" s="31">
        <v>132</v>
      </c>
      <c r="F55" s="31">
        <v>172</v>
      </c>
      <c r="G55" s="31">
        <v>563</v>
      </c>
      <c r="H55" s="31">
        <v>185</v>
      </c>
      <c r="I55" s="10">
        <v>32</v>
      </c>
      <c r="J55" s="22">
        <v>1202</v>
      </c>
    </row>
    <row r="56" spans="1:10" ht="12.75">
      <c r="A56" s="189"/>
      <c r="B56" s="54" t="s">
        <v>195</v>
      </c>
      <c r="C56" s="146">
        <v>14</v>
      </c>
      <c r="D56" s="31">
        <v>26</v>
      </c>
      <c r="E56" s="31">
        <v>36</v>
      </c>
      <c r="F56" s="31">
        <v>40</v>
      </c>
      <c r="G56" s="31">
        <v>128</v>
      </c>
      <c r="H56" s="31">
        <v>10</v>
      </c>
      <c r="I56" s="10">
        <v>0</v>
      </c>
      <c r="J56" s="22">
        <v>254</v>
      </c>
    </row>
    <row r="57" spans="1:10" ht="12.75">
      <c r="A57" s="189"/>
      <c r="B57" s="54" t="s">
        <v>145</v>
      </c>
      <c r="C57" s="146">
        <v>30</v>
      </c>
      <c r="D57" s="31">
        <v>72</v>
      </c>
      <c r="E57" s="31">
        <v>87</v>
      </c>
      <c r="F57" s="31">
        <v>132</v>
      </c>
      <c r="G57" s="31">
        <v>401</v>
      </c>
      <c r="H57" s="31">
        <v>111</v>
      </c>
      <c r="I57" s="10">
        <v>15</v>
      </c>
      <c r="J57" s="22">
        <v>848</v>
      </c>
    </row>
    <row r="58" spans="1:10" ht="12.75">
      <c r="A58" s="189"/>
      <c r="B58" s="54" t="s">
        <v>196</v>
      </c>
      <c r="C58" s="146">
        <v>32</v>
      </c>
      <c r="D58" s="31">
        <v>100</v>
      </c>
      <c r="E58" s="31">
        <v>117</v>
      </c>
      <c r="F58" s="31">
        <v>156</v>
      </c>
      <c r="G58" s="31">
        <v>729</v>
      </c>
      <c r="H58" s="31">
        <v>242</v>
      </c>
      <c r="I58" s="10">
        <v>82</v>
      </c>
      <c r="J58" s="22">
        <v>1458</v>
      </c>
    </row>
    <row r="59" spans="1:10" ht="12.75">
      <c r="A59" s="189"/>
      <c r="B59" s="54" t="s">
        <v>197</v>
      </c>
      <c r="C59" s="146">
        <v>5</v>
      </c>
      <c r="D59" s="31">
        <v>8</v>
      </c>
      <c r="E59" s="31">
        <v>12</v>
      </c>
      <c r="F59" s="31">
        <v>24</v>
      </c>
      <c r="G59" s="31">
        <v>92</v>
      </c>
      <c r="H59" s="31">
        <v>56</v>
      </c>
      <c r="I59" s="10">
        <v>0</v>
      </c>
      <c r="J59" s="22">
        <v>197</v>
      </c>
    </row>
    <row r="60" spans="1:10" ht="12.75">
      <c r="A60" s="189"/>
      <c r="B60" s="54" t="s">
        <v>198</v>
      </c>
      <c r="C60" s="146">
        <v>32</v>
      </c>
      <c r="D60" s="31">
        <v>50</v>
      </c>
      <c r="E60" s="31">
        <v>102</v>
      </c>
      <c r="F60" s="31">
        <v>132</v>
      </c>
      <c r="G60" s="31">
        <v>480</v>
      </c>
      <c r="H60" s="31">
        <v>215</v>
      </c>
      <c r="I60" s="10">
        <v>35</v>
      </c>
      <c r="J60" s="22">
        <v>1046</v>
      </c>
    </row>
    <row r="61" spans="1:10" ht="12.75">
      <c r="A61" s="189"/>
      <c r="B61" s="54" t="s">
        <v>199</v>
      </c>
      <c r="C61" s="146">
        <v>62</v>
      </c>
      <c r="D61" s="31">
        <v>122</v>
      </c>
      <c r="E61" s="31">
        <v>141</v>
      </c>
      <c r="F61" s="31">
        <v>160</v>
      </c>
      <c r="G61" s="31">
        <v>494</v>
      </c>
      <c r="H61" s="31">
        <v>105</v>
      </c>
      <c r="I61" s="10">
        <v>15</v>
      </c>
      <c r="J61" s="22">
        <v>1099</v>
      </c>
    </row>
    <row r="62" spans="1:10" ht="12.75">
      <c r="A62" s="189"/>
      <c r="B62" s="54" t="s">
        <v>200</v>
      </c>
      <c r="C62" s="146">
        <v>17</v>
      </c>
      <c r="D62" s="31">
        <v>28</v>
      </c>
      <c r="E62" s="31">
        <v>39</v>
      </c>
      <c r="F62" s="31">
        <v>40</v>
      </c>
      <c r="G62" s="31">
        <v>208</v>
      </c>
      <c r="H62" s="31">
        <v>43</v>
      </c>
      <c r="I62" s="10">
        <v>0</v>
      </c>
      <c r="J62" s="22">
        <v>375</v>
      </c>
    </row>
    <row r="63" spans="1:10" ht="12.75">
      <c r="A63" s="189"/>
      <c r="B63" s="54" t="s">
        <v>201</v>
      </c>
      <c r="C63" s="146">
        <v>11</v>
      </c>
      <c r="D63" s="31">
        <v>22</v>
      </c>
      <c r="E63" s="31">
        <v>27</v>
      </c>
      <c r="F63" s="31">
        <v>20</v>
      </c>
      <c r="G63" s="31">
        <v>169</v>
      </c>
      <c r="H63" s="31">
        <v>77</v>
      </c>
      <c r="I63" s="10">
        <v>0</v>
      </c>
      <c r="J63" s="22">
        <v>326</v>
      </c>
    </row>
    <row r="64" spans="1:10" ht="12.75">
      <c r="A64" s="189"/>
      <c r="B64" s="54" t="s">
        <v>202</v>
      </c>
      <c r="C64" s="146">
        <v>2</v>
      </c>
      <c r="D64" s="31">
        <v>12</v>
      </c>
      <c r="E64" s="31">
        <v>18</v>
      </c>
      <c r="F64" s="31">
        <v>24</v>
      </c>
      <c r="G64" s="31">
        <v>57</v>
      </c>
      <c r="H64" s="31">
        <v>47</v>
      </c>
      <c r="I64" s="10">
        <v>15</v>
      </c>
      <c r="J64" s="22">
        <v>175</v>
      </c>
    </row>
    <row r="65" spans="1:10" ht="12.75">
      <c r="A65" s="189"/>
      <c r="B65" s="54" t="s">
        <v>203</v>
      </c>
      <c r="C65" s="146">
        <v>87</v>
      </c>
      <c r="D65" s="31">
        <v>212</v>
      </c>
      <c r="E65" s="31">
        <v>276</v>
      </c>
      <c r="F65" s="31">
        <v>368</v>
      </c>
      <c r="G65" s="31">
        <v>1295</v>
      </c>
      <c r="H65" s="31">
        <v>306</v>
      </c>
      <c r="I65" s="10">
        <v>61</v>
      </c>
      <c r="J65" s="22">
        <v>2605</v>
      </c>
    </row>
    <row r="66" spans="1:10" ht="12.75">
      <c r="A66" s="189"/>
      <c r="B66" s="54" t="s">
        <v>204</v>
      </c>
      <c r="C66" s="146">
        <v>11</v>
      </c>
      <c r="D66" s="31">
        <v>30</v>
      </c>
      <c r="E66" s="31">
        <v>42</v>
      </c>
      <c r="F66" s="31">
        <v>52</v>
      </c>
      <c r="G66" s="31">
        <v>265</v>
      </c>
      <c r="H66" s="31">
        <v>114</v>
      </c>
      <c r="I66" s="10">
        <v>0</v>
      </c>
      <c r="J66" s="22">
        <v>514</v>
      </c>
    </row>
    <row r="67" spans="1:10" ht="12.75">
      <c r="A67" s="189"/>
      <c r="B67" s="54" t="s">
        <v>205</v>
      </c>
      <c r="C67" s="146">
        <v>30</v>
      </c>
      <c r="D67" s="31">
        <v>50</v>
      </c>
      <c r="E67" s="31">
        <v>129</v>
      </c>
      <c r="F67" s="31">
        <v>184</v>
      </c>
      <c r="G67" s="31">
        <v>557</v>
      </c>
      <c r="H67" s="31">
        <v>135</v>
      </c>
      <c r="I67" s="10">
        <v>0</v>
      </c>
      <c r="J67" s="22">
        <v>1085</v>
      </c>
    </row>
    <row r="68" spans="1:10" ht="12.75">
      <c r="A68" s="189"/>
      <c r="B68" s="54" t="s">
        <v>206</v>
      </c>
      <c r="C68" s="146">
        <v>7</v>
      </c>
      <c r="D68" s="31">
        <v>14</v>
      </c>
      <c r="E68" s="31">
        <v>12</v>
      </c>
      <c r="F68" s="31">
        <v>36</v>
      </c>
      <c r="G68" s="31">
        <v>129</v>
      </c>
      <c r="H68" s="31">
        <v>45</v>
      </c>
      <c r="I68" s="10">
        <v>0</v>
      </c>
      <c r="J68" s="22">
        <v>243</v>
      </c>
    </row>
    <row r="69" spans="1:10" ht="12.75">
      <c r="A69" s="189"/>
      <c r="B69" s="54" t="s">
        <v>207</v>
      </c>
      <c r="C69" s="146">
        <v>13</v>
      </c>
      <c r="D69" s="31">
        <v>16</v>
      </c>
      <c r="E69" s="31">
        <v>12</v>
      </c>
      <c r="F69" s="31">
        <v>28</v>
      </c>
      <c r="G69" s="31">
        <v>170</v>
      </c>
      <c r="H69" s="31">
        <v>20</v>
      </c>
      <c r="I69" s="10">
        <v>0</v>
      </c>
      <c r="J69" s="22">
        <v>259</v>
      </c>
    </row>
    <row r="70" spans="1:10" ht="12.75">
      <c r="A70" s="14" t="s">
        <v>43</v>
      </c>
      <c r="B70" s="16"/>
      <c r="C70" s="145"/>
      <c r="D70" s="33"/>
      <c r="E70" s="33"/>
      <c r="F70" s="33"/>
      <c r="G70" s="33"/>
      <c r="H70" s="33"/>
      <c r="I70" s="15"/>
      <c r="J70" s="21"/>
    </row>
  </sheetData>
  <mergeCells count="8">
    <mergeCell ref="C5:I5"/>
    <mergeCell ref="C6:C7"/>
    <mergeCell ref="D6:D7"/>
    <mergeCell ref="E6:E7"/>
    <mergeCell ref="F6:F7"/>
    <mergeCell ref="G6:G7"/>
    <mergeCell ref="H6:H7"/>
    <mergeCell ref="I6:I7"/>
  </mergeCells>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6"/>
  <sheetViews>
    <sheetView workbookViewId="0" topLeftCell="A1">
      <selection activeCell="B8" sqref="B8"/>
    </sheetView>
  </sheetViews>
  <sheetFormatPr defaultColWidth="11.421875" defaultRowHeight="12.75"/>
  <cols>
    <col min="1" max="1" width="35.7109375" style="0" customWidth="1"/>
  </cols>
  <sheetData>
    <row r="1" spans="1:8" ht="12.75">
      <c r="A1" s="2" t="s">
        <v>124</v>
      </c>
      <c r="B1" s="3"/>
      <c r="C1" s="3"/>
      <c r="D1" s="3"/>
      <c r="E1" s="3"/>
      <c r="F1" s="3"/>
      <c r="G1" s="3"/>
      <c r="H1" s="3"/>
    </row>
    <row r="2" spans="1:8" ht="12.75">
      <c r="A2" s="3"/>
      <c r="B2" s="3"/>
      <c r="C2" s="3"/>
      <c r="D2" s="3"/>
      <c r="E2" s="3"/>
      <c r="F2" s="3"/>
      <c r="G2" s="3"/>
      <c r="H2" s="3"/>
    </row>
    <row r="3" spans="1:8" ht="12.75">
      <c r="A3" s="62" t="s">
        <v>11</v>
      </c>
      <c r="B3" s="3"/>
      <c r="C3" s="3"/>
      <c r="D3" s="3"/>
      <c r="E3" s="3"/>
      <c r="F3" s="3"/>
      <c r="G3" s="3"/>
      <c r="H3" s="3"/>
    </row>
    <row r="4" spans="1:8" ht="3" customHeight="1">
      <c r="A4" s="75" t="s">
        <v>67</v>
      </c>
      <c r="B4" s="80" t="s">
        <v>23</v>
      </c>
      <c r="C4" s="82" t="s">
        <v>23</v>
      </c>
      <c r="D4" s="80" t="s">
        <v>23</v>
      </c>
      <c r="E4" s="82" t="s">
        <v>23</v>
      </c>
      <c r="F4" s="80"/>
      <c r="G4" s="75" t="s">
        <v>23</v>
      </c>
      <c r="H4" s="3"/>
    </row>
    <row r="5" spans="1:8" ht="48">
      <c r="A5" s="235" t="s">
        <v>85</v>
      </c>
      <c r="B5" s="233" t="s">
        <v>68</v>
      </c>
      <c r="C5" s="234" t="s">
        <v>215</v>
      </c>
      <c r="D5" s="233" t="s">
        <v>88</v>
      </c>
      <c r="E5" s="234" t="s">
        <v>89</v>
      </c>
      <c r="F5" s="233" t="s">
        <v>90</v>
      </c>
      <c r="G5" s="110" t="s">
        <v>56</v>
      </c>
      <c r="H5" s="3"/>
    </row>
    <row r="6" spans="1:8" ht="3" customHeight="1">
      <c r="A6" s="55" t="s">
        <v>67</v>
      </c>
      <c r="B6" s="111"/>
      <c r="C6" s="113"/>
      <c r="D6" s="15"/>
      <c r="E6" s="33"/>
      <c r="F6" s="15"/>
      <c r="G6" s="55"/>
      <c r="H6" s="3"/>
    </row>
    <row r="7" spans="1:8" ht="12.75">
      <c r="A7" s="17" t="s">
        <v>67</v>
      </c>
      <c r="B7" s="52" t="s">
        <v>23</v>
      </c>
      <c r="C7" s="53" t="s">
        <v>23</v>
      </c>
      <c r="D7" s="52" t="s">
        <v>23</v>
      </c>
      <c r="E7" s="53" t="s">
        <v>23</v>
      </c>
      <c r="F7" s="52" t="s">
        <v>23</v>
      </c>
      <c r="G7" s="17" t="s">
        <v>23</v>
      </c>
      <c r="H7" s="3"/>
    </row>
    <row r="8" spans="1:8" ht="12.75">
      <c r="A8" s="18" t="s">
        <v>87</v>
      </c>
      <c r="B8" s="8">
        <v>37722</v>
      </c>
      <c r="C8" s="30">
        <v>5709</v>
      </c>
      <c r="D8" s="8">
        <v>1709</v>
      </c>
      <c r="E8" s="30">
        <v>1402</v>
      </c>
      <c r="F8" s="8">
        <v>3032</v>
      </c>
      <c r="G8" s="22">
        <v>49574</v>
      </c>
      <c r="H8" s="3"/>
    </row>
    <row r="9" spans="1:8" ht="12.75">
      <c r="A9" s="18"/>
      <c r="B9" s="8"/>
      <c r="C9" s="30"/>
      <c r="D9" s="8"/>
      <c r="E9" s="30"/>
      <c r="F9" s="8"/>
      <c r="G9" s="22"/>
      <c r="H9" s="3"/>
    </row>
    <row r="10" spans="1:8" ht="12.75">
      <c r="A10" s="17" t="s">
        <v>69</v>
      </c>
      <c r="B10" s="10">
        <v>2264</v>
      </c>
      <c r="C10" s="31">
        <v>376</v>
      </c>
      <c r="D10" s="10">
        <v>139</v>
      </c>
      <c r="E10" s="31">
        <v>114</v>
      </c>
      <c r="F10" s="10">
        <v>332</v>
      </c>
      <c r="G10" s="22">
        <v>3225</v>
      </c>
      <c r="H10" s="3"/>
    </row>
    <row r="11" spans="1:8" ht="12.75">
      <c r="A11" s="17" t="s">
        <v>70</v>
      </c>
      <c r="B11" s="10">
        <v>1671</v>
      </c>
      <c r="C11" s="31">
        <v>164</v>
      </c>
      <c r="D11" s="10">
        <v>37</v>
      </c>
      <c r="E11" s="31">
        <v>34</v>
      </c>
      <c r="F11" s="10">
        <v>75</v>
      </c>
      <c r="G11" s="22">
        <v>1981</v>
      </c>
      <c r="H11" s="3"/>
    </row>
    <row r="12" spans="1:8" ht="12.75">
      <c r="A12" s="17" t="s">
        <v>71</v>
      </c>
      <c r="B12" s="10">
        <v>585</v>
      </c>
      <c r="C12" s="31">
        <v>87</v>
      </c>
      <c r="D12" s="10">
        <v>50</v>
      </c>
      <c r="E12" s="31">
        <v>24</v>
      </c>
      <c r="F12" s="10">
        <v>76</v>
      </c>
      <c r="G12" s="22">
        <v>822</v>
      </c>
      <c r="H12" s="3"/>
    </row>
    <row r="13" spans="1:8" ht="12.75">
      <c r="A13" s="17" t="s">
        <v>72</v>
      </c>
      <c r="B13" s="10">
        <v>1687</v>
      </c>
      <c r="C13" s="31">
        <v>185</v>
      </c>
      <c r="D13" s="10">
        <v>55</v>
      </c>
      <c r="E13" s="31">
        <v>43</v>
      </c>
      <c r="F13" s="10">
        <v>77</v>
      </c>
      <c r="G13" s="22">
        <v>2047</v>
      </c>
      <c r="H13" s="3"/>
    </row>
    <row r="14" spans="1:8" ht="12.75">
      <c r="A14" s="17" t="s">
        <v>73</v>
      </c>
      <c r="B14" s="10">
        <v>142</v>
      </c>
      <c r="C14" s="31">
        <v>26</v>
      </c>
      <c r="D14" s="10">
        <v>8</v>
      </c>
      <c r="E14" s="31">
        <v>10</v>
      </c>
      <c r="F14" s="10">
        <v>20</v>
      </c>
      <c r="G14" s="22">
        <v>206</v>
      </c>
      <c r="H14" s="3"/>
    </row>
    <row r="15" spans="1:8" ht="12.75">
      <c r="A15" s="17" t="s">
        <v>74</v>
      </c>
      <c r="B15" s="10">
        <v>561</v>
      </c>
      <c r="C15" s="31">
        <v>72</v>
      </c>
      <c r="D15" s="10">
        <v>28</v>
      </c>
      <c r="E15" s="31">
        <v>48</v>
      </c>
      <c r="F15" s="10">
        <v>38</v>
      </c>
      <c r="G15" s="22">
        <v>747</v>
      </c>
      <c r="H15" s="3"/>
    </row>
    <row r="16" spans="1:8" ht="12.75">
      <c r="A16" s="17" t="s">
        <v>75</v>
      </c>
      <c r="B16" s="10">
        <v>4430</v>
      </c>
      <c r="C16" s="31">
        <v>576</v>
      </c>
      <c r="D16" s="10">
        <v>144</v>
      </c>
      <c r="E16" s="31">
        <v>85</v>
      </c>
      <c r="F16" s="10">
        <v>306</v>
      </c>
      <c r="G16" s="22">
        <v>5541</v>
      </c>
      <c r="H16" s="3"/>
    </row>
    <row r="17" spans="1:8" ht="12.75">
      <c r="A17" s="17" t="s">
        <v>76</v>
      </c>
      <c r="B17" s="10">
        <v>16394</v>
      </c>
      <c r="C17" s="31">
        <v>2440</v>
      </c>
      <c r="D17" s="10">
        <v>874</v>
      </c>
      <c r="E17" s="31">
        <v>568</v>
      </c>
      <c r="F17" s="10">
        <v>1059</v>
      </c>
      <c r="G17" s="22">
        <v>21335</v>
      </c>
      <c r="H17" s="3"/>
    </row>
    <row r="18" spans="1:8" ht="12.75">
      <c r="A18" s="17" t="s">
        <v>77</v>
      </c>
      <c r="B18" s="10">
        <v>841</v>
      </c>
      <c r="C18" s="31">
        <v>163</v>
      </c>
      <c r="D18" s="10">
        <v>25</v>
      </c>
      <c r="E18" s="31">
        <v>54</v>
      </c>
      <c r="F18" s="10">
        <v>121</v>
      </c>
      <c r="G18" s="22">
        <v>1204</v>
      </c>
      <c r="H18" s="3"/>
    </row>
    <row r="19" spans="1:8" ht="12.75">
      <c r="A19" s="17" t="s">
        <v>78</v>
      </c>
      <c r="B19" s="10">
        <v>2857</v>
      </c>
      <c r="C19" s="31">
        <v>510</v>
      </c>
      <c r="D19" s="10">
        <v>147</v>
      </c>
      <c r="E19" s="31">
        <v>184</v>
      </c>
      <c r="F19" s="10">
        <v>354</v>
      </c>
      <c r="G19" s="22">
        <v>4052</v>
      </c>
      <c r="H19" s="3"/>
    </row>
    <row r="20" spans="1:8" ht="12.75">
      <c r="A20" s="17" t="s">
        <v>79</v>
      </c>
      <c r="B20" s="10">
        <v>153</v>
      </c>
      <c r="C20" s="31">
        <v>21</v>
      </c>
      <c r="D20" s="10">
        <v>2</v>
      </c>
      <c r="E20" s="31">
        <v>2</v>
      </c>
      <c r="F20" s="10">
        <v>6</v>
      </c>
      <c r="G20" s="22">
        <v>184</v>
      </c>
      <c r="H20" s="3"/>
    </row>
    <row r="21" spans="1:8" ht="12.75">
      <c r="A21" s="17" t="s">
        <v>80</v>
      </c>
      <c r="B21" s="10">
        <v>2638</v>
      </c>
      <c r="C21" s="31">
        <v>476</v>
      </c>
      <c r="D21" s="10">
        <v>96</v>
      </c>
      <c r="E21" s="31">
        <v>82</v>
      </c>
      <c r="F21" s="10">
        <v>185</v>
      </c>
      <c r="G21" s="22">
        <v>3477</v>
      </c>
      <c r="H21" s="3"/>
    </row>
    <row r="22" spans="1:8" ht="12.75">
      <c r="A22" s="17" t="s">
        <v>81</v>
      </c>
      <c r="B22" s="10">
        <v>63</v>
      </c>
      <c r="C22" s="31">
        <v>9</v>
      </c>
      <c r="D22" s="10">
        <v>2</v>
      </c>
      <c r="E22" s="31">
        <v>2</v>
      </c>
      <c r="F22" s="10">
        <v>9</v>
      </c>
      <c r="G22" s="22">
        <v>85</v>
      </c>
      <c r="H22" s="3"/>
    </row>
    <row r="23" spans="1:8" ht="12.75">
      <c r="A23" s="17" t="s">
        <v>82</v>
      </c>
      <c r="B23" s="10">
        <v>1108</v>
      </c>
      <c r="C23" s="31">
        <v>229</v>
      </c>
      <c r="D23" s="10">
        <v>45</v>
      </c>
      <c r="E23" s="31">
        <v>61</v>
      </c>
      <c r="F23" s="10">
        <v>142</v>
      </c>
      <c r="G23" s="22">
        <v>1585</v>
      </c>
      <c r="H23" s="3"/>
    </row>
    <row r="24" spans="1:8" ht="12.75">
      <c r="A24" s="17" t="s">
        <v>83</v>
      </c>
      <c r="B24" s="10">
        <v>1311</v>
      </c>
      <c r="C24" s="31">
        <v>203</v>
      </c>
      <c r="D24" s="10">
        <v>19</v>
      </c>
      <c r="E24" s="31">
        <v>30</v>
      </c>
      <c r="F24" s="10">
        <v>75</v>
      </c>
      <c r="G24" s="22">
        <v>1638</v>
      </c>
      <c r="H24" s="3"/>
    </row>
    <row r="25" spans="1:8" ht="12.75">
      <c r="A25" s="17" t="s">
        <v>84</v>
      </c>
      <c r="B25" s="10">
        <v>1017</v>
      </c>
      <c r="C25" s="31">
        <v>172</v>
      </c>
      <c r="D25" s="10">
        <v>38</v>
      </c>
      <c r="E25" s="31">
        <v>61</v>
      </c>
      <c r="F25" s="10">
        <v>157</v>
      </c>
      <c r="G25" s="22">
        <v>1445</v>
      </c>
      <c r="H25" s="3"/>
    </row>
    <row r="26" spans="1:8" ht="12.75">
      <c r="A26" s="55" t="s">
        <v>67</v>
      </c>
      <c r="B26" s="56" t="s">
        <v>23</v>
      </c>
      <c r="C26" s="57" t="s">
        <v>23</v>
      </c>
      <c r="D26" s="56" t="s">
        <v>23</v>
      </c>
      <c r="E26" s="57" t="s">
        <v>23</v>
      </c>
      <c r="F26" s="56" t="s">
        <v>23</v>
      </c>
      <c r="G26" s="55" t="s">
        <v>23</v>
      </c>
      <c r="H26" s="3"/>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27"/>
  <sheetViews>
    <sheetView workbookViewId="0" topLeftCell="A1">
      <selection activeCell="A14" sqref="A14"/>
    </sheetView>
  </sheetViews>
  <sheetFormatPr defaultColWidth="11.421875" defaultRowHeight="12.75"/>
  <cols>
    <col min="1" max="1" width="42.7109375" style="0" customWidth="1"/>
  </cols>
  <sheetData>
    <row r="1" spans="1:7" ht="12.75">
      <c r="A1" s="2" t="s">
        <v>147</v>
      </c>
      <c r="B1" s="3"/>
      <c r="C1" s="3"/>
      <c r="D1" s="3"/>
      <c r="E1" s="3"/>
      <c r="F1" s="3"/>
      <c r="G1" s="3"/>
    </row>
    <row r="2" spans="1:7" ht="12.75">
      <c r="A2" s="2" t="s">
        <v>146</v>
      </c>
      <c r="B2" s="3"/>
      <c r="C2" s="3"/>
      <c r="D2" s="3"/>
      <c r="E2" s="3"/>
      <c r="F2" s="3"/>
      <c r="G2" s="3"/>
    </row>
    <row r="3" spans="1:7" ht="12.75">
      <c r="A3" s="62" t="s">
        <v>11</v>
      </c>
      <c r="B3" s="3"/>
      <c r="C3" s="3"/>
      <c r="D3" s="3"/>
      <c r="E3" s="3"/>
      <c r="F3" s="3"/>
      <c r="G3" s="3"/>
    </row>
    <row r="4" spans="1:7" ht="3" customHeight="1">
      <c r="A4" s="75" t="s">
        <v>67</v>
      </c>
      <c r="B4" s="80" t="s">
        <v>23</v>
      </c>
      <c r="C4" s="82" t="s">
        <v>23</v>
      </c>
      <c r="D4" s="80" t="s">
        <v>23</v>
      </c>
      <c r="E4" s="82" t="s">
        <v>23</v>
      </c>
      <c r="F4" s="80"/>
      <c r="G4" s="75" t="s">
        <v>23</v>
      </c>
    </row>
    <row r="5" spans="1:7" ht="48">
      <c r="A5" s="235" t="s">
        <v>85</v>
      </c>
      <c r="B5" s="233" t="s">
        <v>68</v>
      </c>
      <c r="C5" s="234" t="s">
        <v>215</v>
      </c>
      <c r="D5" s="233" t="s">
        <v>88</v>
      </c>
      <c r="E5" s="234" t="s">
        <v>89</v>
      </c>
      <c r="F5" s="233" t="s">
        <v>90</v>
      </c>
      <c r="G5" s="110" t="s">
        <v>56</v>
      </c>
    </row>
    <row r="6" spans="1:7" ht="3" customHeight="1">
      <c r="A6" s="55" t="s">
        <v>67</v>
      </c>
      <c r="B6" s="111"/>
      <c r="C6" s="113"/>
      <c r="D6" s="15"/>
      <c r="E6" s="33"/>
      <c r="F6" s="15"/>
      <c r="G6" s="55"/>
    </row>
    <row r="7" spans="1:7" ht="12.75">
      <c r="A7" s="75"/>
      <c r="C7" s="82"/>
      <c r="D7" s="82"/>
      <c r="E7" s="82"/>
      <c r="F7" s="81"/>
      <c r="G7" s="75"/>
    </row>
    <row r="8" spans="1:7" ht="12.75">
      <c r="A8" s="20" t="s">
        <v>253</v>
      </c>
      <c r="B8" s="8">
        <v>160627</v>
      </c>
      <c r="C8" s="30">
        <v>26647</v>
      </c>
      <c r="D8" s="30">
        <v>7993</v>
      </c>
      <c r="E8" s="30">
        <v>6550</v>
      </c>
      <c r="F8" s="9">
        <v>13579</v>
      </c>
      <c r="G8" s="22">
        <v>215396</v>
      </c>
    </row>
    <row r="9" spans="1:7" ht="12.75">
      <c r="A9" s="17"/>
      <c r="B9" s="10"/>
      <c r="C9" s="31"/>
      <c r="D9" s="31"/>
      <c r="E9" s="31"/>
      <c r="F9" s="11"/>
      <c r="G9" s="23"/>
    </row>
    <row r="10" spans="1:7" ht="12.75">
      <c r="A10" s="17" t="s">
        <v>69</v>
      </c>
      <c r="B10" s="10">
        <v>2264</v>
      </c>
      <c r="C10" s="31">
        <v>376</v>
      </c>
      <c r="D10" s="31">
        <v>139</v>
      </c>
      <c r="E10" s="31">
        <v>114</v>
      </c>
      <c r="F10" s="11">
        <v>332</v>
      </c>
      <c r="G10" s="22">
        <v>3225</v>
      </c>
    </row>
    <row r="11" spans="1:7" ht="12.75">
      <c r="A11" s="17" t="s">
        <v>70</v>
      </c>
      <c r="B11" s="10">
        <v>1671</v>
      </c>
      <c r="C11" s="31">
        <v>164</v>
      </c>
      <c r="D11" s="31">
        <v>37</v>
      </c>
      <c r="E11" s="31">
        <v>34</v>
      </c>
      <c r="F11" s="11">
        <v>75</v>
      </c>
      <c r="G11" s="22">
        <v>1981</v>
      </c>
    </row>
    <row r="12" spans="1:7" ht="12.75">
      <c r="A12" s="17" t="s">
        <v>71</v>
      </c>
      <c r="B12" s="10">
        <v>1695</v>
      </c>
      <c r="C12" s="31">
        <v>257</v>
      </c>
      <c r="D12" s="31">
        <v>167</v>
      </c>
      <c r="E12" s="31">
        <v>61</v>
      </c>
      <c r="F12" s="11">
        <v>229</v>
      </c>
      <c r="G12" s="22">
        <v>2409</v>
      </c>
    </row>
    <row r="13" spans="1:7" ht="12.75">
      <c r="A13" s="17" t="s">
        <v>72</v>
      </c>
      <c r="B13" s="10">
        <v>4816</v>
      </c>
      <c r="C13" s="31">
        <v>578</v>
      </c>
      <c r="D13" s="31">
        <v>178</v>
      </c>
      <c r="E13" s="31">
        <v>128</v>
      </c>
      <c r="F13" s="11">
        <v>272</v>
      </c>
      <c r="G13" s="22">
        <v>5972</v>
      </c>
    </row>
    <row r="14" spans="1:7" ht="12.75">
      <c r="A14" s="17" t="s">
        <v>73</v>
      </c>
      <c r="B14" s="10">
        <v>564</v>
      </c>
      <c r="C14" s="31">
        <v>106</v>
      </c>
      <c r="D14" s="31">
        <v>40</v>
      </c>
      <c r="E14" s="31">
        <v>44</v>
      </c>
      <c r="F14" s="11">
        <v>84</v>
      </c>
      <c r="G14" s="22">
        <v>838</v>
      </c>
    </row>
    <row r="15" spans="1:7" ht="12.75">
      <c r="A15" s="17" t="s">
        <v>74</v>
      </c>
      <c r="B15" s="10">
        <v>2419</v>
      </c>
      <c r="C15" s="31">
        <v>337</v>
      </c>
      <c r="D15" s="31">
        <v>115</v>
      </c>
      <c r="E15" s="31">
        <v>236</v>
      </c>
      <c r="F15" s="11">
        <v>175</v>
      </c>
      <c r="G15" s="22">
        <v>3282</v>
      </c>
    </row>
    <row r="16" spans="1:7" ht="12.75">
      <c r="A16" s="17" t="s">
        <v>75</v>
      </c>
      <c r="B16" s="10">
        <v>8860</v>
      </c>
      <c r="C16" s="31">
        <v>1152</v>
      </c>
      <c r="D16" s="31">
        <v>288</v>
      </c>
      <c r="E16" s="31">
        <v>170</v>
      </c>
      <c r="F16" s="11">
        <v>612</v>
      </c>
      <c r="G16" s="22">
        <v>11082</v>
      </c>
    </row>
    <row r="17" spans="1:7" ht="12.75">
      <c r="A17" s="17" t="s">
        <v>76</v>
      </c>
      <c r="B17" s="10">
        <v>72082</v>
      </c>
      <c r="C17" s="31">
        <v>11462</v>
      </c>
      <c r="D17" s="31">
        <v>4607</v>
      </c>
      <c r="E17" s="31">
        <v>2805</v>
      </c>
      <c r="F17" s="11">
        <v>5257</v>
      </c>
      <c r="G17" s="22">
        <v>96213</v>
      </c>
    </row>
    <row r="18" spans="1:7" ht="12.75">
      <c r="A18" s="17" t="s">
        <v>77</v>
      </c>
      <c r="B18" s="10">
        <v>2894</v>
      </c>
      <c r="C18" s="31">
        <v>610</v>
      </c>
      <c r="D18" s="31">
        <v>90</v>
      </c>
      <c r="E18" s="31">
        <v>211</v>
      </c>
      <c r="F18" s="11">
        <v>436</v>
      </c>
      <c r="G18" s="22">
        <v>4241</v>
      </c>
    </row>
    <row r="19" spans="1:7" ht="12.75">
      <c r="A19" s="17" t="s">
        <v>78</v>
      </c>
      <c r="B19" s="10">
        <v>16872</v>
      </c>
      <c r="C19" s="31">
        <v>3144</v>
      </c>
      <c r="D19" s="31">
        <v>979</v>
      </c>
      <c r="E19" s="31">
        <v>1143</v>
      </c>
      <c r="F19" s="11">
        <v>2231</v>
      </c>
      <c r="G19" s="22">
        <v>24369</v>
      </c>
    </row>
    <row r="20" spans="1:7" ht="12.75">
      <c r="A20" s="17" t="s">
        <v>79</v>
      </c>
      <c r="B20" s="10">
        <v>612</v>
      </c>
      <c r="C20" s="31">
        <v>84</v>
      </c>
      <c r="D20" s="31">
        <v>8</v>
      </c>
      <c r="E20" s="31">
        <v>8</v>
      </c>
      <c r="F20" s="11">
        <v>24</v>
      </c>
      <c r="G20" s="22">
        <v>736</v>
      </c>
    </row>
    <row r="21" spans="1:7" ht="12.75">
      <c r="A21" s="17" t="s">
        <v>80</v>
      </c>
      <c r="B21" s="10">
        <v>18043</v>
      </c>
      <c r="C21" s="31">
        <v>3499</v>
      </c>
      <c r="D21" s="31">
        <v>668</v>
      </c>
      <c r="E21" s="31">
        <v>576</v>
      </c>
      <c r="F21" s="11">
        <v>1286</v>
      </c>
      <c r="G21" s="22">
        <v>24072</v>
      </c>
    </row>
    <row r="22" spans="1:7" ht="12.75">
      <c r="A22" s="17" t="s">
        <v>81</v>
      </c>
      <c r="B22" s="10">
        <v>351</v>
      </c>
      <c r="C22" s="31">
        <v>53</v>
      </c>
      <c r="D22" s="31">
        <v>11</v>
      </c>
      <c r="E22" s="31">
        <v>10</v>
      </c>
      <c r="F22" s="11">
        <v>55</v>
      </c>
      <c r="G22" s="22">
        <v>480</v>
      </c>
    </row>
    <row r="23" spans="1:7" ht="12.75">
      <c r="A23" s="17" t="s">
        <v>82</v>
      </c>
      <c r="B23" s="10">
        <v>9422</v>
      </c>
      <c r="C23" s="31">
        <v>2047</v>
      </c>
      <c r="D23" s="31">
        <v>373</v>
      </c>
      <c r="E23" s="31">
        <v>508</v>
      </c>
      <c r="F23" s="11">
        <v>1238</v>
      </c>
      <c r="G23" s="22">
        <v>13588</v>
      </c>
    </row>
    <row r="24" spans="1:7" ht="12.75">
      <c r="A24" s="17" t="s">
        <v>83</v>
      </c>
      <c r="B24" s="10">
        <v>15436</v>
      </c>
      <c r="C24" s="31">
        <v>2326</v>
      </c>
      <c r="D24" s="31">
        <v>208</v>
      </c>
      <c r="E24" s="31">
        <v>334</v>
      </c>
      <c r="F24" s="11">
        <v>862</v>
      </c>
      <c r="G24" s="22">
        <v>19166</v>
      </c>
    </row>
    <row r="25" spans="1:7" ht="12.75">
      <c r="A25" s="17" t="s">
        <v>84</v>
      </c>
      <c r="B25" s="10">
        <v>2626</v>
      </c>
      <c r="C25" s="31">
        <v>452</v>
      </c>
      <c r="D25" s="31">
        <v>85</v>
      </c>
      <c r="E25" s="31">
        <v>168</v>
      </c>
      <c r="F25" s="11">
        <v>411</v>
      </c>
      <c r="G25" s="22">
        <v>3742</v>
      </c>
    </row>
    <row r="26" spans="1:7" ht="12.75">
      <c r="A26" s="55"/>
      <c r="B26" s="15"/>
      <c r="C26" s="33"/>
      <c r="D26" s="33"/>
      <c r="E26" s="33"/>
      <c r="F26" s="16"/>
      <c r="G26" s="21"/>
    </row>
    <row r="27" spans="1:7" ht="12.75">
      <c r="A27" s="3" t="s">
        <v>67</v>
      </c>
      <c r="B27" s="3" t="s">
        <v>144</v>
      </c>
      <c r="C27" s="3" t="s">
        <v>144</v>
      </c>
      <c r="D27" s="3" t="s">
        <v>144</v>
      </c>
      <c r="E27" s="3" t="s">
        <v>144</v>
      </c>
      <c r="F27" s="3" t="s">
        <v>144</v>
      </c>
      <c r="G27" s="3"/>
    </row>
  </sheetData>
  <printOptions/>
  <pageMargins left="0.7874015748031497" right="0.7874015748031497" top="0.7874015748031497" bottom="1.1811023622047245"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46"/>
  <sheetViews>
    <sheetView workbookViewId="0" topLeftCell="A1">
      <selection activeCell="A4" sqref="A4:B46"/>
    </sheetView>
  </sheetViews>
  <sheetFormatPr defaultColWidth="11.421875" defaultRowHeight="12.75"/>
  <cols>
    <col min="1" max="1" width="1.7109375" style="0" customWidth="1"/>
    <col min="2" max="2" width="23.421875" style="0" customWidth="1"/>
    <col min="3" max="3" width="12.7109375" style="148" customWidth="1"/>
    <col min="4" max="5" width="12.7109375" style="0" customWidth="1"/>
    <col min="6" max="6" width="16.7109375" style="0" customWidth="1"/>
  </cols>
  <sheetData>
    <row r="1" spans="1:6" ht="12.75">
      <c r="A1" s="181" t="s">
        <v>101</v>
      </c>
      <c r="C1" s="181"/>
      <c r="D1" s="181"/>
      <c r="E1" s="181"/>
      <c r="F1" s="181"/>
    </row>
    <row r="2" spans="1:6" ht="12.75">
      <c r="A2" s="181" t="s">
        <v>103</v>
      </c>
      <c r="C2" s="181"/>
      <c r="D2" s="181"/>
      <c r="E2" s="181"/>
      <c r="F2" s="181"/>
    </row>
    <row r="3" spans="2:6" ht="12.75">
      <c r="B3" s="3" t="s">
        <v>43</v>
      </c>
      <c r="C3" s="144" t="s">
        <v>43</v>
      </c>
      <c r="D3" s="3" t="s">
        <v>43</v>
      </c>
      <c r="E3" s="3" t="s">
        <v>43</v>
      </c>
      <c r="F3" s="3" t="s">
        <v>43</v>
      </c>
    </row>
    <row r="4" spans="1:6" ht="12.75">
      <c r="A4" s="62" t="s">
        <v>11</v>
      </c>
      <c r="C4" s="62"/>
      <c r="D4" s="62"/>
      <c r="E4" s="62"/>
      <c r="F4" s="62"/>
    </row>
    <row r="5" spans="1:6" ht="3" customHeight="1">
      <c r="A5" s="188" t="s">
        <v>43</v>
      </c>
      <c r="B5" s="142"/>
      <c r="C5" s="72" t="s">
        <v>43</v>
      </c>
      <c r="D5" s="82" t="s">
        <v>43</v>
      </c>
      <c r="E5" s="81" t="s">
        <v>43</v>
      </c>
      <c r="F5" s="81" t="s">
        <v>43</v>
      </c>
    </row>
    <row r="6" spans="1:6" ht="12.75">
      <c r="A6" s="190" t="s">
        <v>93</v>
      </c>
      <c r="B6" s="7"/>
      <c r="C6" s="252" t="s">
        <v>95</v>
      </c>
      <c r="D6" s="185" t="s">
        <v>216</v>
      </c>
      <c r="E6" s="186" t="s">
        <v>96</v>
      </c>
      <c r="F6" s="135" t="s">
        <v>37</v>
      </c>
    </row>
    <row r="7" spans="1:6" ht="12.75">
      <c r="A7" s="189"/>
      <c r="B7" s="209" t="s">
        <v>102</v>
      </c>
      <c r="C7" s="252"/>
      <c r="D7" s="185" t="s">
        <v>217</v>
      </c>
      <c r="E7" s="186"/>
      <c r="F7" s="135" t="s">
        <v>219</v>
      </c>
    </row>
    <row r="8" spans="1:6" s="148" customFormat="1" ht="12.75">
      <c r="A8" s="247"/>
      <c r="B8" s="231"/>
      <c r="C8" s="253"/>
      <c r="D8" s="185" t="s">
        <v>218</v>
      </c>
      <c r="E8" s="186"/>
      <c r="F8" s="136" t="s">
        <v>59</v>
      </c>
    </row>
    <row r="9" spans="1:6" ht="3" customHeight="1">
      <c r="A9" s="203"/>
      <c r="B9" s="16"/>
      <c r="C9" s="122"/>
      <c r="D9" s="124"/>
      <c r="E9" s="129"/>
      <c r="F9" s="123"/>
    </row>
    <row r="10" spans="1:6" ht="6" customHeight="1">
      <c r="A10" s="174"/>
      <c r="B10" s="7"/>
      <c r="C10" s="109"/>
      <c r="D10" s="112"/>
      <c r="E10" s="128"/>
      <c r="F10" s="39"/>
    </row>
    <row r="11" spans="1:6" ht="24" customHeight="1">
      <c r="A11" s="282" t="s">
        <v>239</v>
      </c>
      <c r="B11" s="285"/>
      <c r="C11" s="150">
        <f>SUM(C12:C15)</f>
        <v>36817</v>
      </c>
      <c r="D11" s="30">
        <f>SUM(D12:D15)</f>
        <v>2411</v>
      </c>
      <c r="E11" s="77">
        <f>SUM(E12:E15)</f>
        <v>10346</v>
      </c>
      <c r="F11" s="9">
        <f>SUM(C11:E11)</f>
        <v>49574</v>
      </c>
    </row>
    <row r="12" spans="1:6" ht="12.75">
      <c r="A12" s="189"/>
      <c r="B12" s="54" t="s">
        <v>97</v>
      </c>
      <c r="C12" s="118">
        <v>3140</v>
      </c>
      <c r="D12" s="125">
        <v>153</v>
      </c>
      <c r="E12" s="130">
        <v>1913</v>
      </c>
      <c r="F12" s="236">
        <v>5206</v>
      </c>
    </row>
    <row r="13" spans="1:6" ht="12.75">
      <c r="A13" s="189"/>
      <c r="B13" s="54" t="s">
        <v>98</v>
      </c>
      <c r="C13" s="118">
        <v>21529</v>
      </c>
      <c r="D13" s="125">
        <v>1113</v>
      </c>
      <c r="E13" s="130">
        <v>4332</v>
      </c>
      <c r="F13" s="236">
        <v>26974</v>
      </c>
    </row>
    <row r="14" spans="1:6" ht="12.75">
      <c r="A14" s="189"/>
      <c r="B14" s="54" t="s">
        <v>99</v>
      </c>
      <c r="C14" s="118">
        <v>1791</v>
      </c>
      <c r="D14" s="125">
        <v>88</v>
      </c>
      <c r="E14" s="130">
        <v>1092</v>
      </c>
      <c r="F14" s="236">
        <v>2971</v>
      </c>
    </row>
    <row r="15" spans="1:6" ht="12.75">
      <c r="A15" s="189"/>
      <c r="B15" s="54" t="s">
        <v>100</v>
      </c>
      <c r="C15" s="118">
        <v>10357</v>
      </c>
      <c r="D15" s="125">
        <v>1057</v>
      </c>
      <c r="E15" s="130">
        <v>3009</v>
      </c>
      <c r="F15" s="236">
        <v>14423</v>
      </c>
    </row>
    <row r="16" spans="1:6" ht="12.75">
      <c r="A16" s="189"/>
      <c r="B16" s="7"/>
      <c r="C16" s="73" t="s">
        <v>43</v>
      </c>
      <c r="D16" s="53" t="s">
        <v>43</v>
      </c>
      <c r="E16" s="85" t="s">
        <v>43</v>
      </c>
      <c r="F16" s="51" t="s">
        <v>43</v>
      </c>
    </row>
    <row r="17" spans="1:6" ht="12.75">
      <c r="A17" s="190" t="s">
        <v>68</v>
      </c>
      <c r="B17" s="7"/>
      <c r="C17" s="150">
        <f>SUM(C18:C21)</f>
        <v>28445</v>
      </c>
      <c r="D17" s="30">
        <f>SUM(D18:D21)</f>
        <v>1854</v>
      </c>
      <c r="E17" s="77">
        <f>SUM(E18:E21)</f>
        <v>7423</v>
      </c>
      <c r="F17" s="9">
        <f>SUM(C17:E17)</f>
        <v>37722</v>
      </c>
    </row>
    <row r="18" spans="1:7" ht="12.75">
      <c r="A18" s="189"/>
      <c r="B18" s="54" t="s">
        <v>97</v>
      </c>
      <c r="C18" s="119">
        <v>2366</v>
      </c>
      <c r="D18" s="126">
        <v>114</v>
      </c>
      <c r="E18" s="131">
        <v>1455</v>
      </c>
      <c r="F18" s="121">
        <v>3935</v>
      </c>
      <c r="G18" s="117"/>
    </row>
    <row r="19" spans="1:7" ht="12.75">
      <c r="A19" s="189"/>
      <c r="B19" s="54" t="s">
        <v>98</v>
      </c>
      <c r="C19" s="119">
        <v>16909</v>
      </c>
      <c r="D19" s="126">
        <v>819</v>
      </c>
      <c r="E19" s="131">
        <v>3172</v>
      </c>
      <c r="F19" s="121">
        <v>20900</v>
      </c>
      <c r="G19" s="117"/>
    </row>
    <row r="20" spans="1:7" ht="12.75">
      <c r="A20" s="189"/>
      <c r="B20" s="54" t="s">
        <v>99</v>
      </c>
      <c r="C20" s="119">
        <v>1456</v>
      </c>
      <c r="D20" s="126">
        <v>75</v>
      </c>
      <c r="E20" s="131">
        <v>820</v>
      </c>
      <c r="F20" s="121">
        <v>2351</v>
      </c>
      <c r="G20" s="117"/>
    </row>
    <row r="21" spans="1:7" ht="12.75">
      <c r="A21" s="189"/>
      <c r="B21" s="54" t="s">
        <v>100</v>
      </c>
      <c r="C21" s="119">
        <v>7714</v>
      </c>
      <c r="D21" s="126">
        <v>846</v>
      </c>
      <c r="E21" s="131">
        <v>1976</v>
      </c>
      <c r="F21" s="121">
        <v>10536</v>
      </c>
      <c r="G21" s="117"/>
    </row>
    <row r="22" spans="1:7" ht="12.75">
      <c r="A22" s="189"/>
      <c r="B22" s="7"/>
      <c r="C22" s="119" t="s">
        <v>43</v>
      </c>
      <c r="D22" s="126" t="s">
        <v>43</v>
      </c>
      <c r="E22" s="131" t="s">
        <v>43</v>
      </c>
      <c r="F22" s="121" t="s">
        <v>43</v>
      </c>
      <c r="G22" s="117"/>
    </row>
    <row r="23" spans="1:7" ht="12.75">
      <c r="A23" s="190" t="s">
        <v>86</v>
      </c>
      <c r="B23" s="7"/>
      <c r="C23" s="120">
        <f>SUM(C24:C27)</f>
        <v>3710</v>
      </c>
      <c r="D23" s="127">
        <f>SUM(D24:D27)</f>
        <v>299</v>
      </c>
      <c r="E23" s="132">
        <f>SUM(E24:E27)</f>
        <v>1700</v>
      </c>
      <c r="F23" s="121">
        <f>SUM(C23:E23)</f>
        <v>5709</v>
      </c>
      <c r="G23" s="117"/>
    </row>
    <row r="24" spans="1:7" ht="12.75">
      <c r="A24" s="189"/>
      <c r="B24" s="54" t="s">
        <v>97</v>
      </c>
      <c r="C24" s="119">
        <v>285</v>
      </c>
      <c r="D24" s="126">
        <v>14</v>
      </c>
      <c r="E24" s="131">
        <v>241</v>
      </c>
      <c r="F24" s="121">
        <v>540</v>
      </c>
      <c r="G24" s="117"/>
    </row>
    <row r="25" spans="1:7" ht="12.75">
      <c r="A25" s="189"/>
      <c r="B25" s="54" t="s">
        <v>98</v>
      </c>
      <c r="C25" s="119">
        <v>2147</v>
      </c>
      <c r="D25" s="126">
        <v>164</v>
      </c>
      <c r="E25" s="131">
        <v>719</v>
      </c>
      <c r="F25" s="121">
        <v>3030</v>
      </c>
      <c r="G25" s="117"/>
    </row>
    <row r="26" spans="1:7" ht="12.75">
      <c r="A26" s="189"/>
      <c r="B26" s="54" t="s">
        <v>99</v>
      </c>
      <c r="C26" s="119">
        <v>136</v>
      </c>
      <c r="D26" s="126">
        <v>9</v>
      </c>
      <c r="E26" s="131">
        <v>140</v>
      </c>
      <c r="F26" s="121">
        <v>285</v>
      </c>
      <c r="G26" s="117"/>
    </row>
    <row r="27" spans="1:7" ht="12.75">
      <c r="A27" s="189"/>
      <c r="B27" s="54" t="s">
        <v>100</v>
      </c>
      <c r="C27" s="119">
        <v>1142</v>
      </c>
      <c r="D27" s="126">
        <v>112</v>
      </c>
      <c r="E27" s="131">
        <v>600</v>
      </c>
      <c r="F27" s="121">
        <v>1854</v>
      </c>
      <c r="G27" s="117"/>
    </row>
    <row r="28" spans="1:7" ht="12.75">
      <c r="A28" s="189"/>
      <c r="B28" s="7"/>
      <c r="C28" s="238"/>
      <c r="D28" s="103"/>
      <c r="E28" s="133"/>
      <c r="F28" s="237"/>
      <c r="G28" s="117"/>
    </row>
    <row r="29" spans="1:7" ht="12.75">
      <c r="A29" s="190" t="s">
        <v>88</v>
      </c>
      <c r="B29" s="7"/>
      <c r="C29" s="120">
        <f>SUM(C30:C33)</f>
        <v>1404</v>
      </c>
      <c r="D29" s="127">
        <f>SUM(D30:D33)</f>
        <v>50</v>
      </c>
      <c r="E29" s="132">
        <f>SUM(E30:E33)</f>
        <v>255</v>
      </c>
      <c r="F29" s="121">
        <f>SUM(C29:E29)</f>
        <v>1709</v>
      </c>
      <c r="G29" s="117"/>
    </row>
    <row r="30" spans="1:7" ht="12.75">
      <c r="A30" s="189"/>
      <c r="B30" s="54" t="s">
        <v>97</v>
      </c>
      <c r="C30" s="119">
        <v>123</v>
      </c>
      <c r="D30" s="126">
        <v>5</v>
      </c>
      <c r="E30" s="131">
        <v>48</v>
      </c>
      <c r="F30" s="121">
        <v>176</v>
      </c>
      <c r="G30" s="117"/>
    </row>
    <row r="31" spans="1:7" ht="12.75">
      <c r="A31" s="189"/>
      <c r="B31" s="54" t="s">
        <v>98</v>
      </c>
      <c r="C31" s="119">
        <v>881</v>
      </c>
      <c r="D31" s="126">
        <v>33</v>
      </c>
      <c r="E31" s="131">
        <v>105</v>
      </c>
      <c r="F31" s="121">
        <v>1019</v>
      </c>
      <c r="G31" s="117"/>
    </row>
    <row r="32" spans="1:7" ht="12.75">
      <c r="A32" s="189"/>
      <c r="B32" s="54" t="s">
        <v>99</v>
      </c>
      <c r="C32" s="119">
        <v>59</v>
      </c>
      <c r="D32" s="126">
        <v>2</v>
      </c>
      <c r="E32" s="131">
        <v>45</v>
      </c>
      <c r="F32" s="121">
        <v>106</v>
      </c>
      <c r="G32" s="117"/>
    </row>
    <row r="33" spans="1:7" ht="12.75">
      <c r="A33" s="189"/>
      <c r="B33" s="54" t="s">
        <v>100</v>
      </c>
      <c r="C33" s="119">
        <v>341</v>
      </c>
      <c r="D33" s="126">
        <v>10</v>
      </c>
      <c r="E33" s="131">
        <v>57</v>
      </c>
      <c r="F33" s="121">
        <v>408</v>
      </c>
      <c r="G33" s="117"/>
    </row>
    <row r="34" spans="1:7" ht="12.75">
      <c r="A34" s="189"/>
      <c r="B34" s="7"/>
      <c r="C34" s="238"/>
      <c r="D34" s="103"/>
      <c r="E34" s="133"/>
      <c r="F34" s="237"/>
      <c r="G34" s="117"/>
    </row>
    <row r="35" spans="1:7" ht="12.75">
      <c r="A35" s="190" t="s">
        <v>89</v>
      </c>
      <c r="B35" s="7"/>
      <c r="C35" s="120">
        <f>SUM(C36:C39)</f>
        <v>894</v>
      </c>
      <c r="D35" s="127">
        <f>SUM(D36:D39)</f>
        <v>85</v>
      </c>
      <c r="E35" s="132">
        <f>SUM(E36:E39)</f>
        <v>423</v>
      </c>
      <c r="F35" s="121">
        <f>SUM(C35:E35)</f>
        <v>1402</v>
      </c>
      <c r="G35" s="117"/>
    </row>
    <row r="36" spans="1:7" ht="12.75">
      <c r="A36" s="189"/>
      <c r="B36" s="54" t="s">
        <v>97</v>
      </c>
      <c r="C36" s="119">
        <v>71</v>
      </c>
      <c r="D36" s="126">
        <v>8</v>
      </c>
      <c r="E36" s="131">
        <v>69</v>
      </c>
      <c r="F36" s="121">
        <v>148</v>
      </c>
      <c r="G36" s="117"/>
    </row>
    <row r="37" spans="1:7" ht="12.75">
      <c r="A37" s="189"/>
      <c r="B37" s="54" t="s">
        <v>98</v>
      </c>
      <c r="C37" s="119">
        <v>482</v>
      </c>
      <c r="D37" s="126">
        <v>37</v>
      </c>
      <c r="E37" s="131">
        <v>138</v>
      </c>
      <c r="F37" s="121">
        <v>657</v>
      </c>
      <c r="G37" s="117"/>
    </row>
    <row r="38" spans="1:7" ht="12.75">
      <c r="A38" s="189"/>
      <c r="B38" s="54" t="s">
        <v>99</v>
      </c>
      <c r="C38" s="119">
        <v>37</v>
      </c>
      <c r="D38" s="126">
        <v>0</v>
      </c>
      <c r="E38" s="131">
        <v>33</v>
      </c>
      <c r="F38" s="121">
        <v>70</v>
      </c>
      <c r="G38" s="117"/>
    </row>
    <row r="39" spans="1:7" ht="12.75">
      <c r="A39" s="189"/>
      <c r="B39" s="54" t="s">
        <v>100</v>
      </c>
      <c r="C39" s="119">
        <v>304</v>
      </c>
      <c r="D39" s="126">
        <v>40</v>
      </c>
      <c r="E39" s="131">
        <v>183</v>
      </c>
      <c r="F39" s="121">
        <v>527</v>
      </c>
      <c r="G39" s="117"/>
    </row>
    <row r="40" spans="1:7" ht="12.75">
      <c r="A40" s="189"/>
      <c r="B40" s="7"/>
      <c r="C40" s="238"/>
      <c r="D40" s="103"/>
      <c r="E40" s="133"/>
      <c r="F40" s="237"/>
      <c r="G40" s="117"/>
    </row>
    <row r="41" spans="1:7" ht="12.75">
      <c r="A41" s="190" t="s">
        <v>90</v>
      </c>
      <c r="B41" s="7"/>
      <c r="C41" s="120">
        <f>SUM(C42:C45)</f>
        <v>2364</v>
      </c>
      <c r="D41" s="127">
        <f>SUM(D42:D45)</f>
        <v>123</v>
      </c>
      <c r="E41" s="132">
        <f>SUM(E42:E45)</f>
        <v>545</v>
      </c>
      <c r="F41" s="121">
        <f>SUM(C41:E41)</f>
        <v>3032</v>
      </c>
      <c r="G41" s="117"/>
    </row>
    <row r="42" spans="1:7" ht="12.75">
      <c r="A42" s="189"/>
      <c r="B42" s="54" t="s">
        <v>97</v>
      </c>
      <c r="C42" s="119">
        <v>295</v>
      </c>
      <c r="D42" s="126">
        <v>12</v>
      </c>
      <c r="E42" s="131">
        <v>100</v>
      </c>
      <c r="F42" s="121">
        <v>407</v>
      </c>
      <c r="G42" s="117"/>
    </row>
    <row r="43" spans="1:7" ht="12.75">
      <c r="A43" s="189"/>
      <c r="B43" s="54" t="s">
        <v>98</v>
      </c>
      <c r="C43" s="119">
        <v>1110</v>
      </c>
      <c r="D43" s="126">
        <v>60</v>
      </c>
      <c r="E43" s="131">
        <v>198</v>
      </c>
      <c r="F43" s="121">
        <v>1368</v>
      </c>
      <c r="G43" s="117"/>
    </row>
    <row r="44" spans="1:7" ht="12.75">
      <c r="A44" s="189"/>
      <c r="B44" s="54" t="s">
        <v>99</v>
      </c>
      <c r="C44" s="119">
        <v>103</v>
      </c>
      <c r="D44" s="126">
        <v>2</v>
      </c>
      <c r="E44" s="131">
        <v>54</v>
      </c>
      <c r="F44" s="121">
        <v>159</v>
      </c>
      <c r="G44" s="117"/>
    </row>
    <row r="45" spans="1:7" ht="12.75">
      <c r="A45" s="189"/>
      <c r="B45" s="54" t="s">
        <v>100</v>
      </c>
      <c r="C45" s="119">
        <v>856</v>
      </c>
      <c r="D45" s="126">
        <v>49</v>
      </c>
      <c r="E45" s="131">
        <v>193</v>
      </c>
      <c r="F45" s="121">
        <v>1098</v>
      </c>
      <c r="G45" s="117"/>
    </row>
    <row r="46" spans="1:7" ht="12.75">
      <c r="A46" s="14"/>
      <c r="B46" s="16"/>
      <c r="C46" s="145"/>
      <c r="D46" s="33"/>
      <c r="E46" s="134"/>
      <c r="F46" s="16"/>
      <c r="G46" s="117"/>
    </row>
  </sheetData>
  <mergeCells count="1">
    <mergeCell ref="A11:B11"/>
  </mergeCells>
  <printOptions/>
  <pageMargins left="0.7874015748031497" right="0.7874015748031497" top="0.7874015748031497" bottom="1.1811023622047245"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46"/>
  <sheetViews>
    <sheetView workbookViewId="0" topLeftCell="A1">
      <selection activeCell="G4" sqref="G4"/>
    </sheetView>
  </sheetViews>
  <sheetFormatPr defaultColWidth="11.421875" defaultRowHeight="12.75"/>
  <cols>
    <col min="1" max="1" width="1.7109375" style="0" customWidth="1"/>
    <col min="2" max="2" width="24.7109375" style="0" customWidth="1"/>
    <col min="6" max="6" width="16.7109375" style="0" customWidth="1"/>
  </cols>
  <sheetData>
    <row r="1" ht="12.75">
      <c r="A1" s="181" t="s">
        <v>241</v>
      </c>
    </row>
    <row r="2" ht="12.75">
      <c r="A2" s="181" t="s">
        <v>242</v>
      </c>
    </row>
    <row r="3" ht="12.75">
      <c r="B3" s="3" t="s">
        <v>43</v>
      </c>
    </row>
    <row r="4" ht="12.75">
      <c r="A4" s="62" t="s">
        <v>11</v>
      </c>
    </row>
    <row r="5" spans="1:6" ht="3" customHeight="1">
      <c r="A5" s="188" t="s">
        <v>43</v>
      </c>
      <c r="B5" s="142"/>
      <c r="C5" s="72" t="s">
        <v>43</v>
      </c>
      <c r="D5" s="82" t="s">
        <v>43</v>
      </c>
      <c r="E5" s="81" t="s">
        <v>43</v>
      </c>
      <c r="F5" s="81" t="s">
        <v>43</v>
      </c>
    </row>
    <row r="6" spans="1:6" ht="12.75">
      <c r="A6" s="190" t="s">
        <v>93</v>
      </c>
      <c r="B6" s="254"/>
      <c r="C6" s="182" t="s">
        <v>95</v>
      </c>
      <c r="D6" s="185" t="s">
        <v>216</v>
      </c>
      <c r="E6" s="186" t="s">
        <v>96</v>
      </c>
      <c r="F6" s="135" t="s">
        <v>159</v>
      </c>
    </row>
    <row r="7" spans="1:6" ht="12.75">
      <c r="A7" s="189"/>
      <c r="B7" s="209" t="s">
        <v>102</v>
      </c>
      <c r="C7" s="182"/>
      <c r="D7" s="185" t="s">
        <v>217</v>
      </c>
      <c r="E7" s="186"/>
      <c r="F7" s="135" t="s">
        <v>250</v>
      </c>
    </row>
    <row r="8" spans="1:6" ht="12.75">
      <c r="A8" s="247"/>
      <c r="B8" s="231"/>
      <c r="C8" s="183"/>
      <c r="D8" s="185" t="s">
        <v>218</v>
      </c>
      <c r="E8" s="186"/>
      <c r="F8" s="136" t="s">
        <v>62</v>
      </c>
    </row>
    <row r="9" spans="1:6" ht="3" customHeight="1">
      <c r="A9" s="203"/>
      <c r="B9" s="16"/>
      <c r="C9" s="122"/>
      <c r="D9" s="124"/>
      <c r="E9" s="129"/>
      <c r="F9" s="123"/>
    </row>
    <row r="10" spans="1:6" ht="12.75">
      <c r="A10" s="174"/>
      <c r="B10" s="7"/>
      <c r="D10" s="43"/>
      <c r="F10" s="114"/>
    </row>
    <row r="11" spans="1:6" ht="24" customHeight="1">
      <c r="A11" s="282" t="s">
        <v>239</v>
      </c>
      <c r="B11" s="285"/>
      <c r="C11" s="5">
        <v>166387</v>
      </c>
      <c r="D11" s="30">
        <v>12385</v>
      </c>
      <c r="E11" s="5">
        <v>36624</v>
      </c>
      <c r="F11" s="22">
        <v>215396</v>
      </c>
    </row>
    <row r="12" spans="1:6" ht="12.75">
      <c r="A12" s="189"/>
      <c r="B12" s="54" t="s">
        <v>97</v>
      </c>
      <c r="C12" s="4">
        <v>3140</v>
      </c>
      <c r="D12" s="31">
        <v>153</v>
      </c>
      <c r="E12" s="4">
        <v>1913</v>
      </c>
      <c r="F12" s="22">
        <v>5206</v>
      </c>
    </row>
    <row r="13" spans="1:6" ht="12.75">
      <c r="A13" s="189"/>
      <c r="B13" s="54" t="s">
        <v>98</v>
      </c>
      <c r="C13" s="4">
        <v>87904</v>
      </c>
      <c r="D13" s="31">
        <v>4759</v>
      </c>
      <c r="E13" s="4">
        <v>15198</v>
      </c>
      <c r="F13" s="22">
        <v>107861</v>
      </c>
    </row>
    <row r="14" spans="1:6" ht="12.75">
      <c r="A14" s="189"/>
      <c r="B14" s="54" t="s">
        <v>99</v>
      </c>
      <c r="C14" s="4">
        <v>5240</v>
      </c>
      <c r="D14" s="31">
        <v>303</v>
      </c>
      <c r="E14" s="4">
        <v>3124</v>
      </c>
      <c r="F14" s="22">
        <v>8667</v>
      </c>
    </row>
    <row r="15" spans="1:6" ht="12.75">
      <c r="A15" s="189"/>
      <c r="B15" s="54" t="s">
        <v>100</v>
      </c>
      <c r="C15" s="4">
        <v>70103</v>
      </c>
      <c r="D15" s="31">
        <v>7170</v>
      </c>
      <c r="E15" s="4">
        <v>16389</v>
      </c>
      <c r="F15" s="22">
        <v>93662</v>
      </c>
    </row>
    <row r="16" spans="1:6" ht="12.75">
      <c r="A16" s="189"/>
      <c r="B16" s="7"/>
      <c r="C16" s="4"/>
      <c r="D16" s="31"/>
      <c r="E16" s="4"/>
      <c r="F16" s="22"/>
    </row>
    <row r="17" spans="1:6" ht="12.75">
      <c r="A17" s="190" t="s">
        <v>68</v>
      </c>
      <c r="B17" s="7"/>
      <c r="C17" s="5">
        <v>126338</v>
      </c>
      <c r="D17" s="30">
        <v>9623</v>
      </c>
      <c r="E17" s="5">
        <v>24666</v>
      </c>
      <c r="F17" s="22">
        <v>160627</v>
      </c>
    </row>
    <row r="18" spans="1:6" ht="12.75">
      <c r="A18" s="189"/>
      <c r="B18" s="54" t="s">
        <v>97</v>
      </c>
      <c r="C18" s="4">
        <v>2366</v>
      </c>
      <c r="D18" s="31">
        <v>114</v>
      </c>
      <c r="E18" s="4">
        <v>1455</v>
      </c>
      <c r="F18" s="22">
        <v>3935</v>
      </c>
    </row>
    <row r="19" spans="1:6" ht="12.75">
      <c r="A19" s="189"/>
      <c r="B19" s="54" t="s">
        <v>98</v>
      </c>
      <c r="C19" s="4">
        <v>67308</v>
      </c>
      <c r="D19" s="31">
        <v>3479</v>
      </c>
      <c r="E19" s="4">
        <v>10573</v>
      </c>
      <c r="F19" s="22">
        <v>81360</v>
      </c>
    </row>
    <row r="20" spans="1:6" ht="12.75">
      <c r="A20" s="189"/>
      <c r="B20" s="54" t="s">
        <v>99</v>
      </c>
      <c r="C20" s="4">
        <v>4178</v>
      </c>
      <c r="D20" s="31">
        <v>255</v>
      </c>
      <c r="E20" s="4">
        <v>2295</v>
      </c>
      <c r="F20" s="22">
        <v>6728</v>
      </c>
    </row>
    <row r="21" spans="1:6" ht="12.75">
      <c r="A21" s="189"/>
      <c r="B21" s="54" t="s">
        <v>100</v>
      </c>
      <c r="C21" s="4">
        <v>52486</v>
      </c>
      <c r="D21" s="31">
        <v>5775</v>
      </c>
      <c r="E21" s="4">
        <v>10343</v>
      </c>
      <c r="F21" s="22">
        <v>68604</v>
      </c>
    </row>
    <row r="22" spans="1:6" ht="12.75">
      <c r="A22" s="189"/>
      <c r="B22" s="7"/>
      <c r="C22" s="4"/>
      <c r="D22" s="31"/>
      <c r="E22" s="4"/>
      <c r="F22" s="22"/>
    </row>
    <row r="23" spans="1:6" ht="12.75">
      <c r="A23" s="190" t="s">
        <v>86</v>
      </c>
      <c r="B23" s="7"/>
      <c r="C23" s="5">
        <v>17872</v>
      </c>
      <c r="D23" s="30">
        <v>1504</v>
      </c>
      <c r="E23" s="5">
        <v>7271</v>
      </c>
      <c r="F23" s="22">
        <v>26647</v>
      </c>
    </row>
    <row r="24" spans="1:6" ht="12.75">
      <c r="A24" s="189"/>
      <c r="B24" s="54" t="s">
        <v>97</v>
      </c>
      <c r="C24" s="4">
        <v>285</v>
      </c>
      <c r="D24" s="31">
        <v>14</v>
      </c>
      <c r="E24" s="4">
        <v>241</v>
      </c>
      <c r="F24" s="22">
        <v>540</v>
      </c>
    </row>
    <row r="25" spans="1:6" ht="12.75">
      <c r="A25" s="189"/>
      <c r="B25" s="54" t="s">
        <v>98</v>
      </c>
      <c r="C25" s="4">
        <v>9138</v>
      </c>
      <c r="D25" s="31">
        <v>703</v>
      </c>
      <c r="E25" s="4">
        <v>2881</v>
      </c>
      <c r="F25" s="22">
        <v>12722</v>
      </c>
    </row>
    <row r="26" spans="1:6" ht="12.75">
      <c r="A26" s="189"/>
      <c r="B26" s="54" t="s">
        <v>99</v>
      </c>
      <c r="C26" s="4">
        <v>416</v>
      </c>
      <c r="D26" s="31">
        <v>34</v>
      </c>
      <c r="E26" s="4">
        <v>430</v>
      </c>
      <c r="F26" s="22">
        <v>880</v>
      </c>
    </row>
    <row r="27" spans="1:6" ht="12.75">
      <c r="A27" s="189"/>
      <c r="B27" s="54" t="s">
        <v>100</v>
      </c>
      <c r="C27" s="4">
        <v>8033</v>
      </c>
      <c r="D27" s="31">
        <v>753</v>
      </c>
      <c r="E27" s="4">
        <v>3719</v>
      </c>
      <c r="F27" s="22">
        <v>12505</v>
      </c>
    </row>
    <row r="28" spans="1:6" ht="12.75">
      <c r="A28" s="189"/>
      <c r="B28" s="7"/>
      <c r="C28" s="4"/>
      <c r="D28" s="31"/>
      <c r="E28" s="4"/>
      <c r="F28" s="22"/>
    </row>
    <row r="29" spans="1:6" ht="12.75">
      <c r="A29" s="190" t="s">
        <v>88</v>
      </c>
      <c r="B29" s="7"/>
      <c r="C29" s="5">
        <v>6899</v>
      </c>
      <c r="D29" s="30">
        <v>210</v>
      </c>
      <c r="E29" s="5">
        <v>884</v>
      </c>
      <c r="F29" s="22">
        <v>7993</v>
      </c>
    </row>
    <row r="30" spans="1:6" ht="12.75">
      <c r="A30" s="189"/>
      <c r="B30" s="54" t="s">
        <v>97</v>
      </c>
      <c r="C30" s="4">
        <v>123</v>
      </c>
      <c r="D30" s="31">
        <v>5</v>
      </c>
      <c r="E30" s="4">
        <v>48</v>
      </c>
      <c r="F30" s="22">
        <v>176</v>
      </c>
    </row>
    <row r="31" spans="1:6" ht="12.75">
      <c r="A31" s="189"/>
      <c r="B31" s="54" t="s">
        <v>98</v>
      </c>
      <c r="C31" s="4">
        <v>4377</v>
      </c>
      <c r="D31" s="31">
        <v>134</v>
      </c>
      <c r="E31" s="4">
        <v>387</v>
      </c>
      <c r="F31" s="22">
        <v>4898</v>
      </c>
    </row>
    <row r="32" spans="1:6" ht="12.75">
      <c r="A32" s="189"/>
      <c r="B32" s="54" t="s">
        <v>99</v>
      </c>
      <c r="C32" s="4">
        <v>209</v>
      </c>
      <c r="D32" s="31">
        <v>5</v>
      </c>
      <c r="E32" s="4">
        <v>133</v>
      </c>
      <c r="F32" s="22">
        <v>347</v>
      </c>
    </row>
    <row r="33" spans="1:6" ht="12.75">
      <c r="A33" s="189"/>
      <c r="B33" s="54" t="s">
        <v>100</v>
      </c>
      <c r="C33" s="4">
        <v>2190</v>
      </c>
      <c r="D33" s="31">
        <v>66</v>
      </c>
      <c r="E33" s="4">
        <v>316</v>
      </c>
      <c r="F33" s="22">
        <v>2572</v>
      </c>
    </row>
    <row r="34" spans="1:6" ht="12.75">
      <c r="A34" s="189"/>
      <c r="B34" s="7"/>
      <c r="C34" s="4"/>
      <c r="D34" s="31"/>
      <c r="E34" s="4"/>
      <c r="F34" s="22"/>
    </row>
    <row r="35" spans="1:6" ht="12.75">
      <c r="A35" s="190" t="s">
        <v>89</v>
      </c>
      <c r="B35" s="7"/>
      <c r="C35" s="5">
        <v>4342</v>
      </c>
      <c r="D35" s="30">
        <v>440</v>
      </c>
      <c r="E35" s="5">
        <v>1768</v>
      </c>
      <c r="F35" s="22">
        <v>6550</v>
      </c>
    </row>
    <row r="36" spans="1:6" ht="12.75">
      <c r="A36" s="189"/>
      <c r="B36" s="54" t="s">
        <v>97</v>
      </c>
      <c r="C36" s="4">
        <v>71</v>
      </c>
      <c r="D36" s="31">
        <v>8</v>
      </c>
      <c r="E36" s="4">
        <v>69</v>
      </c>
      <c r="F36" s="22">
        <v>148</v>
      </c>
    </row>
    <row r="37" spans="1:6" ht="12.75">
      <c r="A37" s="189"/>
      <c r="B37" s="54" t="s">
        <v>98</v>
      </c>
      <c r="C37" s="4">
        <v>2236</v>
      </c>
      <c r="D37" s="31">
        <v>174</v>
      </c>
      <c r="E37" s="4">
        <v>591</v>
      </c>
      <c r="F37" s="22">
        <v>3001</v>
      </c>
    </row>
    <row r="38" spans="1:6" ht="12.75">
      <c r="A38" s="189"/>
      <c r="B38" s="54" t="s">
        <v>99</v>
      </c>
      <c r="C38" s="4">
        <v>109</v>
      </c>
      <c r="D38" s="31" t="s">
        <v>240</v>
      </c>
      <c r="E38" s="4">
        <v>86</v>
      </c>
      <c r="F38" s="22">
        <v>195</v>
      </c>
    </row>
    <row r="39" spans="1:6" ht="12.75">
      <c r="A39" s="189"/>
      <c r="B39" s="54" t="s">
        <v>100</v>
      </c>
      <c r="C39" s="4">
        <v>1926</v>
      </c>
      <c r="D39" s="31">
        <v>258</v>
      </c>
      <c r="E39" s="4">
        <v>1022</v>
      </c>
      <c r="F39" s="22">
        <v>3206</v>
      </c>
    </row>
    <row r="40" spans="1:6" ht="12.75">
      <c r="A40" s="189"/>
      <c r="B40" s="7"/>
      <c r="C40" s="4"/>
      <c r="D40" s="31"/>
      <c r="E40" s="4"/>
      <c r="F40" s="22"/>
    </row>
    <row r="41" spans="1:6" ht="12.75">
      <c r="A41" s="190" t="s">
        <v>90</v>
      </c>
      <c r="B41" s="7"/>
      <c r="C41" s="5">
        <v>10936</v>
      </c>
      <c r="D41" s="30">
        <v>608</v>
      </c>
      <c r="E41" s="5">
        <v>2035</v>
      </c>
      <c r="F41" s="22">
        <v>13579</v>
      </c>
    </row>
    <row r="42" spans="1:6" ht="12.75">
      <c r="A42" s="189"/>
      <c r="B42" s="54" t="s">
        <v>97</v>
      </c>
      <c r="C42" s="4">
        <v>295</v>
      </c>
      <c r="D42" s="31">
        <v>12</v>
      </c>
      <c r="E42" s="4">
        <v>100</v>
      </c>
      <c r="F42" s="22">
        <v>407</v>
      </c>
    </row>
    <row r="43" spans="1:6" ht="12.75">
      <c r="A43" s="189"/>
      <c r="B43" s="54" t="s">
        <v>98</v>
      </c>
      <c r="C43" s="4">
        <v>4845</v>
      </c>
      <c r="D43" s="31">
        <v>269</v>
      </c>
      <c r="E43" s="4">
        <v>766</v>
      </c>
      <c r="F43" s="22">
        <v>5880</v>
      </c>
    </row>
    <row r="44" spans="1:6" ht="12.75">
      <c r="A44" s="189"/>
      <c r="B44" s="54" t="s">
        <v>99</v>
      </c>
      <c r="C44" s="4">
        <v>328</v>
      </c>
      <c r="D44" s="31">
        <v>9</v>
      </c>
      <c r="E44" s="4">
        <v>180</v>
      </c>
      <c r="F44" s="22">
        <v>517</v>
      </c>
    </row>
    <row r="45" spans="1:6" ht="12.75">
      <c r="A45" s="189"/>
      <c r="B45" s="54" t="s">
        <v>100</v>
      </c>
      <c r="C45" s="4">
        <v>5468</v>
      </c>
      <c r="D45" s="31">
        <v>318</v>
      </c>
      <c r="E45" s="4">
        <v>989</v>
      </c>
      <c r="F45" s="22">
        <v>6775</v>
      </c>
    </row>
    <row r="46" spans="1:6" ht="12.75">
      <c r="A46" s="14"/>
      <c r="B46" s="16"/>
      <c r="C46" s="14"/>
      <c r="D46" s="33"/>
      <c r="E46" s="16"/>
      <c r="F46" s="21"/>
    </row>
  </sheetData>
  <mergeCells count="1">
    <mergeCell ref="A11:B11"/>
  </mergeCells>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71"/>
  <sheetViews>
    <sheetView workbookViewId="0" topLeftCell="A1">
      <selection activeCell="B24" sqref="B24"/>
    </sheetView>
  </sheetViews>
  <sheetFormatPr defaultColWidth="11.421875" defaultRowHeight="12.75"/>
  <cols>
    <col min="1" max="1" width="1.7109375" style="0" customWidth="1"/>
    <col min="2" max="2" width="17.140625" style="0" customWidth="1"/>
    <col min="3" max="3" width="9.7109375" style="148" customWidth="1"/>
    <col min="4" max="7" width="9.7109375" style="0" customWidth="1"/>
    <col min="8" max="8" width="16.7109375" style="0" customWidth="1"/>
  </cols>
  <sheetData>
    <row r="1" spans="1:2" ht="12.75">
      <c r="A1" s="2" t="s">
        <v>104</v>
      </c>
      <c r="B1" s="2"/>
    </row>
    <row r="2" spans="1:2" ht="12.75">
      <c r="A2" s="2" t="s">
        <v>94</v>
      </c>
      <c r="B2" s="2"/>
    </row>
    <row r="3" spans="1:2" ht="12.75">
      <c r="A3" s="2"/>
      <c r="B3" s="2"/>
    </row>
    <row r="4" spans="1:2" ht="12.75">
      <c r="A4" s="62" t="s">
        <v>11</v>
      </c>
      <c r="B4" s="62"/>
    </row>
    <row r="5" spans="1:8" ht="3" customHeight="1">
      <c r="A5" s="240"/>
      <c r="B5" s="142"/>
      <c r="C5" s="163"/>
      <c r="D5" s="42"/>
      <c r="E5" s="42"/>
      <c r="F5" s="42"/>
      <c r="G5" s="42"/>
      <c r="H5" s="75" t="s">
        <v>23</v>
      </c>
    </row>
    <row r="6" spans="1:8" ht="12.75">
      <c r="A6" s="207" t="s">
        <v>15</v>
      </c>
      <c r="B6" s="24"/>
      <c r="C6" s="281" t="s">
        <v>91</v>
      </c>
      <c r="D6" s="279"/>
      <c r="E6" s="279"/>
      <c r="F6" s="279"/>
      <c r="G6" s="280"/>
      <c r="H6" s="105" t="s">
        <v>66</v>
      </c>
    </row>
    <row r="7" spans="1:8" ht="12.75">
      <c r="A7" s="189"/>
      <c r="B7" s="24" t="s">
        <v>158</v>
      </c>
      <c r="C7" s="116">
        <v>0</v>
      </c>
      <c r="D7" s="107">
        <v>1</v>
      </c>
      <c r="E7" s="107">
        <v>2</v>
      </c>
      <c r="F7" s="107">
        <v>3</v>
      </c>
      <c r="G7" s="116" t="s">
        <v>114</v>
      </c>
      <c r="H7" s="105" t="s">
        <v>62</v>
      </c>
    </row>
    <row r="8" spans="1:8" ht="3" customHeight="1">
      <c r="A8" s="14" t="s">
        <v>0</v>
      </c>
      <c r="B8" s="16"/>
      <c r="C8" s="145" t="s">
        <v>1</v>
      </c>
      <c r="D8" s="33" t="s">
        <v>1</v>
      </c>
      <c r="E8" s="33" t="s">
        <v>1</v>
      </c>
      <c r="F8" s="33" t="s">
        <v>1</v>
      </c>
      <c r="G8" s="15" t="s">
        <v>1</v>
      </c>
      <c r="H8" s="21" t="s">
        <v>1</v>
      </c>
    </row>
    <row r="9" spans="1:8" ht="3" customHeight="1">
      <c r="A9" s="240"/>
      <c r="B9" s="7"/>
      <c r="C9" s="238"/>
      <c r="D9" s="103"/>
      <c r="E9" s="103"/>
      <c r="F9" s="103"/>
      <c r="G9" s="102"/>
      <c r="H9" s="19"/>
    </row>
    <row r="10" spans="1:8" ht="24" customHeight="1">
      <c r="A10" s="282" t="s">
        <v>13</v>
      </c>
      <c r="B10" s="283"/>
      <c r="C10" s="239">
        <v>6651</v>
      </c>
      <c r="D10" s="30">
        <v>35954</v>
      </c>
      <c r="E10" s="30">
        <v>5331</v>
      </c>
      <c r="F10" s="30">
        <v>1296</v>
      </c>
      <c r="G10" s="5">
        <v>259</v>
      </c>
      <c r="H10" s="22">
        <v>49574</v>
      </c>
    </row>
    <row r="11" spans="1:8" ht="12.75">
      <c r="A11" s="201"/>
      <c r="B11" s="210"/>
      <c r="C11" s="155"/>
      <c r="D11" s="31"/>
      <c r="E11" s="31"/>
      <c r="F11" s="31"/>
      <c r="G11" s="4"/>
      <c r="H11" s="23"/>
    </row>
    <row r="12" spans="1:8" ht="12.75">
      <c r="A12" s="241" t="s">
        <v>14</v>
      </c>
      <c r="B12" s="242"/>
      <c r="C12" s="239">
        <f>SUM(C13:C25)</f>
        <v>4952</v>
      </c>
      <c r="D12" s="30">
        <f>SUM(D13:D25)</f>
        <v>27497</v>
      </c>
      <c r="E12" s="30">
        <f>SUM(E13:E25)</f>
        <v>3962</v>
      </c>
      <c r="F12" s="30">
        <f>SUM(F13:F25)</f>
        <v>1017</v>
      </c>
      <c r="G12" s="5">
        <f>SUM(G13:G25)</f>
        <v>294</v>
      </c>
      <c r="H12" s="22">
        <f>SUM(C12:G12)</f>
        <v>37722</v>
      </c>
    </row>
    <row r="13" spans="1:8" ht="12.75">
      <c r="A13" s="189"/>
      <c r="B13" s="7" t="s">
        <v>161</v>
      </c>
      <c r="C13" s="155">
        <v>234</v>
      </c>
      <c r="D13" s="31">
        <v>1559</v>
      </c>
      <c r="E13" s="31">
        <v>217</v>
      </c>
      <c r="F13" s="31">
        <v>57</v>
      </c>
      <c r="G13" s="4">
        <v>9</v>
      </c>
      <c r="H13" s="22">
        <v>2076</v>
      </c>
    </row>
    <row r="14" spans="1:8" ht="12.75">
      <c r="A14" s="189"/>
      <c r="B14" s="7" t="s">
        <v>162</v>
      </c>
      <c r="C14" s="155">
        <v>517</v>
      </c>
      <c r="D14" s="31">
        <v>3825</v>
      </c>
      <c r="E14" s="31">
        <v>719</v>
      </c>
      <c r="F14" s="31">
        <v>204</v>
      </c>
      <c r="G14" s="4">
        <f>14+3+47</f>
        <v>64</v>
      </c>
      <c r="H14" s="22">
        <v>5329</v>
      </c>
    </row>
    <row r="15" spans="1:8" ht="12.75">
      <c r="A15" s="189"/>
      <c r="B15" s="7" t="s">
        <v>163</v>
      </c>
      <c r="C15" s="155">
        <v>155</v>
      </c>
      <c r="D15" s="31">
        <v>1049</v>
      </c>
      <c r="E15" s="31">
        <v>193</v>
      </c>
      <c r="F15" s="31">
        <v>53</v>
      </c>
      <c r="G15" s="4">
        <v>13</v>
      </c>
      <c r="H15" s="22">
        <v>1463</v>
      </c>
    </row>
    <row r="16" spans="1:8" ht="12.75">
      <c r="A16" s="189"/>
      <c r="B16" s="7" t="s">
        <v>164</v>
      </c>
      <c r="C16" s="155">
        <v>271</v>
      </c>
      <c r="D16" s="31">
        <v>1995</v>
      </c>
      <c r="E16" s="31">
        <v>257</v>
      </c>
      <c r="F16" s="31">
        <v>87</v>
      </c>
      <c r="G16" s="4">
        <f>11+6+18</f>
        <v>35</v>
      </c>
      <c r="H16" s="22">
        <v>2645</v>
      </c>
    </row>
    <row r="17" spans="1:8" ht="12.75">
      <c r="A17" s="189"/>
      <c r="B17" s="7" t="s">
        <v>165</v>
      </c>
      <c r="C17" s="155">
        <v>428</v>
      </c>
      <c r="D17" s="31">
        <v>2039</v>
      </c>
      <c r="E17" s="31">
        <v>286</v>
      </c>
      <c r="F17" s="31">
        <v>70</v>
      </c>
      <c r="G17" s="4">
        <v>17</v>
      </c>
      <c r="H17" s="22">
        <v>2840</v>
      </c>
    </row>
    <row r="18" spans="1:8" ht="12.75">
      <c r="A18" s="189"/>
      <c r="B18" s="7" t="s">
        <v>166</v>
      </c>
      <c r="C18" s="155">
        <v>300</v>
      </c>
      <c r="D18" s="31">
        <v>1797</v>
      </c>
      <c r="E18" s="31">
        <v>240</v>
      </c>
      <c r="F18" s="31">
        <v>53</v>
      </c>
      <c r="G18" s="4">
        <v>16</v>
      </c>
      <c r="H18" s="22">
        <v>2406</v>
      </c>
    </row>
    <row r="19" spans="1:8" ht="12.75">
      <c r="A19" s="189"/>
      <c r="B19" s="7" t="s">
        <v>167</v>
      </c>
      <c r="C19" s="155">
        <v>163</v>
      </c>
      <c r="D19" s="31">
        <v>1321</v>
      </c>
      <c r="E19" s="31">
        <v>206</v>
      </c>
      <c r="F19" s="31">
        <v>44</v>
      </c>
      <c r="G19" s="4">
        <v>7</v>
      </c>
      <c r="H19" s="22">
        <v>1741</v>
      </c>
    </row>
    <row r="20" spans="1:8" ht="12.75">
      <c r="A20" s="189"/>
      <c r="B20" s="7" t="s">
        <v>168</v>
      </c>
      <c r="C20" s="155">
        <v>1292</v>
      </c>
      <c r="D20" s="31">
        <v>4251</v>
      </c>
      <c r="E20" s="31">
        <v>630</v>
      </c>
      <c r="F20" s="31">
        <v>167</v>
      </c>
      <c r="G20" s="4">
        <v>47</v>
      </c>
      <c r="H20" s="22">
        <v>6387</v>
      </c>
    </row>
    <row r="21" spans="1:8" ht="12.75">
      <c r="A21" s="189"/>
      <c r="B21" s="7" t="s">
        <v>169</v>
      </c>
      <c r="C21" s="155">
        <v>505</v>
      </c>
      <c r="D21" s="31">
        <v>2475</v>
      </c>
      <c r="E21" s="31">
        <v>325</v>
      </c>
      <c r="F21" s="31">
        <v>87</v>
      </c>
      <c r="G21" s="4">
        <v>32</v>
      </c>
      <c r="H21" s="22">
        <v>3424</v>
      </c>
    </row>
    <row r="22" spans="1:8" ht="12.75">
      <c r="A22" s="189"/>
      <c r="B22" s="7" t="s">
        <v>170</v>
      </c>
      <c r="C22" s="155">
        <v>601</v>
      </c>
      <c r="D22" s="31">
        <v>3879</v>
      </c>
      <c r="E22" s="31">
        <v>393</v>
      </c>
      <c r="F22" s="31">
        <v>89</v>
      </c>
      <c r="G22" s="4">
        <v>23</v>
      </c>
      <c r="H22" s="22">
        <v>4985</v>
      </c>
    </row>
    <row r="23" spans="1:8" ht="12.75">
      <c r="A23" s="189"/>
      <c r="B23" s="7" t="s">
        <v>171</v>
      </c>
      <c r="C23" s="155">
        <v>225</v>
      </c>
      <c r="D23" s="31">
        <v>1445</v>
      </c>
      <c r="E23" s="31">
        <v>220</v>
      </c>
      <c r="F23" s="31">
        <v>52</v>
      </c>
      <c r="G23" s="4">
        <v>15</v>
      </c>
      <c r="H23" s="22">
        <v>1957</v>
      </c>
    </row>
    <row r="24" spans="1:8" ht="12.75">
      <c r="A24" s="189"/>
      <c r="B24" s="7" t="s">
        <v>172</v>
      </c>
      <c r="C24" s="155">
        <v>126</v>
      </c>
      <c r="D24" s="31">
        <v>873</v>
      </c>
      <c r="E24" s="31">
        <v>101</v>
      </c>
      <c r="F24" s="31">
        <v>27</v>
      </c>
      <c r="G24" s="4">
        <v>8</v>
      </c>
      <c r="H24" s="22">
        <v>1135</v>
      </c>
    </row>
    <row r="25" spans="1:8" ht="12.75">
      <c r="A25" s="189"/>
      <c r="B25" s="7" t="s">
        <v>173</v>
      </c>
      <c r="C25" s="155">
        <v>135</v>
      </c>
      <c r="D25" s="31">
        <v>989</v>
      </c>
      <c r="E25" s="31">
        <v>175</v>
      </c>
      <c r="F25" s="31">
        <v>27</v>
      </c>
      <c r="G25" s="4">
        <v>8</v>
      </c>
      <c r="H25" s="22">
        <v>1334</v>
      </c>
    </row>
    <row r="26" spans="1:8" ht="12.75">
      <c r="A26" s="189"/>
      <c r="B26" s="7"/>
      <c r="C26" s="155"/>
      <c r="D26" s="31"/>
      <c r="E26" s="31"/>
      <c r="F26" s="31"/>
      <c r="G26" s="4"/>
      <c r="H26" s="22"/>
    </row>
    <row r="27" spans="1:8" ht="12.75">
      <c r="A27" s="241" t="s">
        <v>12</v>
      </c>
      <c r="B27" s="242"/>
      <c r="C27" s="239">
        <f>SUM(C28:C34)</f>
        <v>712</v>
      </c>
      <c r="D27" s="30">
        <f>SUM(D28:D34)</f>
        <v>4059</v>
      </c>
      <c r="E27" s="30">
        <f>SUM(E28:E34)</f>
        <v>735</v>
      </c>
      <c r="F27" s="30">
        <f>SUM(F28:F34)</f>
        <v>174</v>
      </c>
      <c r="G27" s="5">
        <f>SUM(G28:G34)</f>
        <v>29</v>
      </c>
      <c r="H27" s="22">
        <f>SUM(C27:G27)</f>
        <v>5709</v>
      </c>
    </row>
    <row r="28" spans="1:8" ht="12.75">
      <c r="A28" s="189"/>
      <c r="B28" s="7" t="s">
        <v>174</v>
      </c>
      <c r="C28" s="155">
        <v>175</v>
      </c>
      <c r="D28" s="31">
        <v>864</v>
      </c>
      <c r="E28" s="31">
        <v>165</v>
      </c>
      <c r="F28" s="31">
        <v>38</v>
      </c>
      <c r="G28" s="4">
        <v>11</v>
      </c>
      <c r="H28" s="22">
        <v>1253</v>
      </c>
    </row>
    <row r="29" spans="1:8" ht="12.75">
      <c r="A29" s="189"/>
      <c r="B29" s="7" t="s">
        <v>175</v>
      </c>
      <c r="C29" s="155">
        <v>123</v>
      </c>
      <c r="D29" s="31">
        <v>782</v>
      </c>
      <c r="E29" s="31">
        <v>156</v>
      </c>
      <c r="F29" s="31">
        <v>38</v>
      </c>
      <c r="G29" s="4">
        <v>5</v>
      </c>
      <c r="H29" s="22">
        <v>1104</v>
      </c>
    </row>
    <row r="30" spans="1:8" ht="12.75">
      <c r="A30" s="189"/>
      <c r="B30" s="7" t="s">
        <v>176</v>
      </c>
      <c r="C30" s="155">
        <v>32</v>
      </c>
      <c r="D30" s="31">
        <v>151</v>
      </c>
      <c r="E30" s="31">
        <v>35</v>
      </c>
      <c r="F30" s="31">
        <v>8</v>
      </c>
      <c r="G30" s="4">
        <v>1</v>
      </c>
      <c r="H30" s="22">
        <v>227</v>
      </c>
    </row>
    <row r="31" spans="1:8" ht="12.75">
      <c r="A31" s="189"/>
      <c r="B31" s="7" t="s">
        <v>177</v>
      </c>
      <c r="C31" s="155">
        <v>103</v>
      </c>
      <c r="D31" s="31">
        <v>626</v>
      </c>
      <c r="E31" s="31">
        <v>141</v>
      </c>
      <c r="F31" s="31">
        <v>26</v>
      </c>
      <c r="G31" s="4">
        <v>6</v>
      </c>
      <c r="H31" s="22">
        <v>902</v>
      </c>
    </row>
    <row r="32" spans="1:8" ht="12.75">
      <c r="A32" s="189"/>
      <c r="B32" s="7" t="s">
        <v>178</v>
      </c>
      <c r="C32" s="155">
        <v>80</v>
      </c>
      <c r="D32" s="31">
        <v>569</v>
      </c>
      <c r="E32" s="31">
        <v>84</v>
      </c>
      <c r="F32" s="31">
        <v>27</v>
      </c>
      <c r="G32" s="4">
        <v>3</v>
      </c>
      <c r="H32" s="22">
        <v>763</v>
      </c>
    </row>
    <row r="33" spans="1:8" ht="12.75">
      <c r="A33" s="189"/>
      <c r="B33" s="7" t="s">
        <v>179</v>
      </c>
      <c r="C33" s="155">
        <v>87</v>
      </c>
      <c r="D33" s="31">
        <v>457</v>
      </c>
      <c r="E33" s="31">
        <v>78</v>
      </c>
      <c r="F33" s="31">
        <v>20</v>
      </c>
      <c r="G33" s="4">
        <v>2</v>
      </c>
      <c r="H33" s="22">
        <v>644</v>
      </c>
    </row>
    <row r="34" spans="1:8" ht="12.75">
      <c r="A34" s="189"/>
      <c r="B34" s="7" t="s">
        <v>180</v>
      </c>
      <c r="C34" s="155">
        <v>112</v>
      </c>
      <c r="D34" s="31">
        <v>610</v>
      </c>
      <c r="E34" s="31">
        <v>76</v>
      </c>
      <c r="F34" s="31">
        <v>17</v>
      </c>
      <c r="G34" s="4">
        <v>1</v>
      </c>
      <c r="H34" s="22">
        <v>816</v>
      </c>
    </row>
    <row r="35" spans="1:8" ht="12.75">
      <c r="A35" s="189"/>
      <c r="B35" s="7"/>
      <c r="C35" s="155"/>
      <c r="D35" s="31"/>
      <c r="E35" s="31"/>
      <c r="F35" s="31"/>
      <c r="G35" s="4"/>
      <c r="H35" s="22"/>
    </row>
    <row r="36" spans="1:8" ht="12.75">
      <c r="A36" s="241" t="s">
        <v>2</v>
      </c>
      <c r="B36" s="242"/>
      <c r="C36" s="239">
        <f>SUM(C37:C42)</f>
        <v>214</v>
      </c>
      <c r="D36" s="30">
        <f>SUM(D37:D42)</f>
        <v>1331</v>
      </c>
      <c r="E36" s="30">
        <f>SUM(E37:E42)</f>
        <v>145</v>
      </c>
      <c r="F36" s="30">
        <f>SUM(F37:F42)</f>
        <v>18</v>
      </c>
      <c r="G36" s="5">
        <f>SUM(G37:G42)</f>
        <v>1</v>
      </c>
      <c r="H36" s="22">
        <f>SUM(C36:G36)</f>
        <v>1709</v>
      </c>
    </row>
    <row r="37" spans="1:8" ht="12.75">
      <c r="A37" s="189"/>
      <c r="B37" s="7" t="s">
        <v>181</v>
      </c>
      <c r="C37" s="155">
        <v>9</v>
      </c>
      <c r="D37" s="31">
        <v>96</v>
      </c>
      <c r="E37" s="31">
        <v>12</v>
      </c>
      <c r="F37" s="31">
        <v>2</v>
      </c>
      <c r="G37" s="4">
        <v>0</v>
      </c>
      <c r="H37" s="22">
        <v>119</v>
      </c>
    </row>
    <row r="38" spans="1:8" ht="12.75">
      <c r="A38" s="189"/>
      <c r="B38" s="7" t="s">
        <v>182</v>
      </c>
      <c r="C38" s="155">
        <v>42</v>
      </c>
      <c r="D38" s="31">
        <v>315</v>
      </c>
      <c r="E38" s="31">
        <v>32</v>
      </c>
      <c r="F38" s="31">
        <v>4</v>
      </c>
      <c r="G38" s="4">
        <v>0</v>
      </c>
      <c r="H38" s="22">
        <v>393</v>
      </c>
    </row>
    <row r="39" spans="1:8" ht="12.75">
      <c r="A39" s="189"/>
      <c r="B39" s="7" t="s">
        <v>183</v>
      </c>
      <c r="C39" s="155">
        <v>83</v>
      </c>
      <c r="D39" s="31">
        <v>425</v>
      </c>
      <c r="E39" s="31">
        <v>40</v>
      </c>
      <c r="F39" s="31">
        <v>4</v>
      </c>
      <c r="G39" s="4">
        <v>0</v>
      </c>
      <c r="H39" s="22">
        <v>552</v>
      </c>
    </row>
    <row r="40" spans="1:8" ht="12.75">
      <c r="A40" s="189"/>
      <c r="B40" s="7" t="s">
        <v>184</v>
      </c>
      <c r="C40" s="155">
        <v>13</v>
      </c>
      <c r="D40" s="31">
        <v>92</v>
      </c>
      <c r="E40" s="31">
        <v>13</v>
      </c>
      <c r="F40" s="31">
        <v>1</v>
      </c>
      <c r="G40" s="4">
        <v>0</v>
      </c>
      <c r="H40" s="22">
        <v>119</v>
      </c>
    </row>
    <row r="41" spans="1:8" ht="12.75">
      <c r="A41" s="189"/>
      <c r="B41" s="7" t="s">
        <v>185</v>
      </c>
      <c r="C41" s="155">
        <v>22</v>
      </c>
      <c r="D41" s="31">
        <v>92</v>
      </c>
      <c r="E41" s="31">
        <v>5</v>
      </c>
      <c r="F41" s="31">
        <v>0</v>
      </c>
      <c r="G41" s="4">
        <v>0</v>
      </c>
      <c r="H41" s="22">
        <v>119</v>
      </c>
    </row>
    <row r="42" spans="1:8" ht="13.5" customHeight="1">
      <c r="A42" s="189"/>
      <c r="B42" s="7" t="s">
        <v>186</v>
      </c>
      <c r="C42" s="155">
        <v>45</v>
      </c>
      <c r="D42" s="31">
        <v>311</v>
      </c>
      <c r="E42" s="31">
        <v>43</v>
      </c>
      <c r="F42" s="31">
        <v>7</v>
      </c>
      <c r="G42" s="4">
        <v>1</v>
      </c>
      <c r="H42" s="22">
        <v>407</v>
      </c>
    </row>
    <row r="43" spans="1:8" ht="12.75">
      <c r="A43" s="189"/>
      <c r="B43" s="7"/>
      <c r="C43" s="155"/>
      <c r="D43" s="31"/>
      <c r="E43" s="31"/>
      <c r="F43" s="31"/>
      <c r="G43" s="4"/>
      <c r="H43" s="22"/>
    </row>
    <row r="44" spans="1:8" ht="12.75">
      <c r="A44" s="241" t="s">
        <v>9</v>
      </c>
      <c r="B44" s="242"/>
      <c r="C44" s="239">
        <f>SUM(C45:C49)</f>
        <v>209</v>
      </c>
      <c r="D44" s="30">
        <f>SUM(D45:D49)</f>
        <v>1016</v>
      </c>
      <c r="E44" s="30">
        <f>SUM(E45:E49)</f>
        <v>147</v>
      </c>
      <c r="F44" s="30">
        <f>SUM(F45:F49)</f>
        <v>25</v>
      </c>
      <c r="G44" s="5">
        <f>SUM(G45:G49)</f>
        <v>5</v>
      </c>
      <c r="H44" s="22">
        <f>SUM(C44:G44)</f>
        <v>1402</v>
      </c>
    </row>
    <row r="45" spans="1:8" ht="12.75">
      <c r="A45" s="189"/>
      <c r="B45" s="7" t="s">
        <v>187</v>
      </c>
      <c r="C45" s="155">
        <v>30</v>
      </c>
      <c r="D45" s="31">
        <v>142</v>
      </c>
      <c r="E45" s="31">
        <v>31</v>
      </c>
      <c r="F45" s="31">
        <v>4</v>
      </c>
      <c r="G45" s="4">
        <v>1</v>
      </c>
      <c r="H45" s="22">
        <v>208</v>
      </c>
    </row>
    <row r="46" spans="1:8" ht="12.75">
      <c r="A46" s="189"/>
      <c r="B46" s="7" t="s">
        <v>188</v>
      </c>
      <c r="C46" s="155">
        <v>8</v>
      </c>
      <c r="D46" s="31">
        <v>60</v>
      </c>
      <c r="E46" s="31">
        <v>21</v>
      </c>
      <c r="F46" s="31">
        <v>3</v>
      </c>
      <c r="G46" s="4">
        <v>1</v>
      </c>
      <c r="H46" s="22">
        <v>93</v>
      </c>
    </row>
    <row r="47" spans="1:8" ht="12.75">
      <c r="A47" s="189"/>
      <c r="B47" s="7" t="s">
        <v>189</v>
      </c>
      <c r="C47" s="155">
        <v>28</v>
      </c>
      <c r="D47" s="31">
        <v>138</v>
      </c>
      <c r="E47" s="31">
        <v>13</v>
      </c>
      <c r="F47" s="31">
        <v>7</v>
      </c>
      <c r="G47" s="4">
        <v>0</v>
      </c>
      <c r="H47" s="22">
        <v>186</v>
      </c>
    </row>
    <row r="48" spans="1:8" ht="12.75">
      <c r="A48" s="189"/>
      <c r="B48" s="7" t="s">
        <v>190</v>
      </c>
      <c r="C48" s="155">
        <v>71</v>
      </c>
      <c r="D48" s="31">
        <v>305</v>
      </c>
      <c r="E48" s="31">
        <v>50</v>
      </c>
      <c r="F48" s="31">
        <v>5</v>
      </c>
      <c r="G48" s="4">
        <v>1</v>
      </c>
      <c r="H48" s="22">
        <v>432</v>
      </c>
    </row>
    <row r="49" spans="1:8" ht="12.75">
      <c r="A49" s="189"/>
      <c r="B49" s="7" t="s">
        <v>191</v>
      </c>
      <c r="C49" s="155">
        <v>72</v>
      </c>
      <c r="D49" s="31">
        <v>371</v>
      </c>
      <c r="E49" s="31">
        <v>32</v>
      </c>
      <c r="F49" s="31">
        <v>6</v>
      </c>
      <c r="G49" s="4">
        <v>2</v>
      </c>
      <c r="H49" s="22">
        <v>483</v>
      </c>
    </row>
    <row r="50" spans="1:8" ht="12.75">
      <c r="A50" s="14"/>
      <c r="B50" s="16"/>
      <c r="C50" s="147"/>
      <c r="D50" s="57"/>
      <c r="E50" s="57"/>
      <c r="F50" s="57"/>
      <c r="G50" s="56"/>
      <c r="H50" s="115"/>
    </row>
    <row r="51" spans="1:8" ht="12.75">
      <c r="A51" s="189"/>
      <c r="B51" s="7"/>
      <c r="C51" s="73"/>
      <c r="D51" s="53"/>
      <c r="E51" s="53"/>
      <c r="F51" s="53"/>
      <c r="G51" s="52"/>
      <c r="H51" s="22"/>
    </row>
    <row r="52" spans="1:8" ht="12.75">
      <c r="A52" s="241" t="s">
        <v>10</v>
      </c>
      <c r="B52" s="242"/>
      <c r="C52" s="239">
        <f>SUM(C53:C69)</f>
        <v>564</v>
      </c>
      <c r="D52" s="30">
        <f>SUM(D53:D69)</f>
        <v>2051</v>
      </c>
      <c r="E52" s="30">
        <f>SUM(E53:E69)</f>
        <v>342</v>
      </c>
      <c r="F52" s="30">
        <f>SUM(F53:F69)</f>
        <v>62</v>
      </c>
      <c r="G52" s="5">
        <f>SUM(G53:G69)</f>
        <v>13</v>
      </c>
      <c r="H52" s="22">
        <f>SUM(C52:G52)</f>
        <v>3032</v>
      </c>
    </row>
    <row r="53" spans="1:8" ht="12.75">
      <c r="A53" s="189"/>
      <c r="B53" s="7" t="s">
        <v>192</v>
      </c>
      <c r="C53" s="155">
        <v>15</v>
      </c>
      <c r="D53" s="31">
        <v>99</v>
      </c>
      <c r="E53" s="31">
        <v>15</v>
      </c>
      <c r="F53" s="31">
        <v>1</v>
      </c>
      <c r="G53" s="4">
        <v>0</v>
      </c>
      <c r="H53" s="22">
        <v>130</v>
      </c>
    </row>
    <row r="54" spans="1:8" ht="12.75">
      <c r="A54" s="189"/>
      <c r="B54" s="7" t="s">
        <v>193</v>
      </c>
      <c r="C54" s="155">
        <v>27</v>
      </c>
      <c r="D54" s="31">
        <v>156</v>
      </c>
      <c r="E54" s="31">
        <v>48</v>
      </c>
      <c r="F54" s="31">
        <v>10</v>
      </c>
      <c r="G54" s="4">
        <v>2</v>
      </c>
      <c r="H54" s="22">
        <v>243</v>
      </c>
    </row>
    <row r="55" spans="1:8" ht="12.75">
      <c r="A55" s="189"/>
      <c r="B55" s="7" t="s">
        <v>194</v>
      </c>
      <c r="C55" s="155">
        <v>43</v>
      </c>
      <c r="D55" s="31">
        <v>173</v>
      </c>
      <c r="E55" s="31">
        <v>36</v>
      </c>
      <c r="F55" s="31">
        <v>9</v>
      </c>
      <c r="G55" s="4">
        <v>2</v>
      </c>
      <c r="H55" s="22">
        <v>263</v>
      </c>
    </row>
    <row r="56" spans="1:8" ht="12.75">
      <c r="A56" s="189"/>
      <c r="B56" s="7" t="s">
        <v>195</v>
      </c>
      <c r="C56" s="155">
        <v>16</v>
      </c>
      <c r="D56" s="31">
        <v>49</v>
      </c>
      <c r="E56" s="31">
        <v>6</v>
      </c>
      <c r="F56" s="31">
        <v>0</v>
      </c>
      <c r="G56" s="4">
        <v>0</v>
      </c>
      <c r="H56" s="22">
        <v>71</v>
      </c>
    </row>
    <row r="57" spans="1:8" ht="12.75">
      <c r="A57" s="189"/>
      <c r="B57" s="7" t="s">
        <v>145</v>
      </c>
      <c r="C57" s="155">
        <v>43</v>
      </c>
      <c r="D57" s="31">
        <v>134</v>
      </c>
      <c r="E57" s="31">
        <v>24</v>
      </c>
      <c r="F57" s="31">
        <v>1</v>
      </c>
      <c r="G57" s="4">
        <v>1</v>
      </c>
      <c r="H57" s="22">
        <v>203</v>
      </c>
    </row>
    <row r="58" spans="1:8" ht="12.75">
      <c r="A58" s="189"/>
      <c r="B58" s="7" t="s">
        <v>196</v>
      </c>
      <c r="C58" s="155">
        <v>49</v>
      </c>
      <c r="D58" s="31">
        <v>215</v>
      </c>
      <c r="E58" s="31">
        <v>29</v>
      </c>
      <c r="F58" s="31">
        <v>9</v>
      </c>
      <c r="G58" s="4">
        <v>1</v>
      </c>
      <c r="H58" s="22">
        <v>303</v>
      </c>
    </row>
    <row r="59" spans="1:8" ht="12.75">
      <c r="A59" s="189"/>
      <c r="B59" s="7" t="s">
        <v>197</v>
      </c>
      <c r="C59" s="155">
        <v>7</v>
      </c>
      <c r="D59" s="31">
        <v>29</v>
      </c>
      <c r="E59" s="31">
        <v>2</v>
      </c>
      <c r="F59" s="31">
        <v>1</v>
      </c>
      <c r="G59" s="4">
        <v>0</v>
      </c>
      <c r="H59" s="22">
        <v>39</v>
      </c>
    </row>
    <row r="60" spans="1:8" ht="12.75">
      <c r="A60" s="189"/>
      <c r="B60" s="7" t="s">
        <v>198</v>
      </c>
      <c r="C60" s="155">
        <v>38</v>
      </c>
      <c r="D60" s="31">
        <v>151</v>
      </c>
      <c r="E60" s="31">
        <v>26</v>
      </c>
      <c r="F60" s="31">
        <v>5</v>
      </c>
      <c r="G60" s="4">
        <v>1</v>
      </c>
      <c r="H60" s="22">
        <v>221</v>
      </c>
    </row>
    <row r="61" spans="1:8" ht="12.75">
      <c r="A61" s="189"/>
      <c r="B61" s="7" t="s">
        <v>199</v>
      </c>
      <c r="C61" s="155">
        <v>89</v>
      </c>
      <c r="D61" s="31">
        <v>175</v>
      </c>
      <c r="E61" s="31">
        <v>27</v>
      </c>
      <c r="F61" s="31">
        <v>5</v>
      </c>
      <c r="G61" s="4">
        <v>2</v>
      </c>
      <c r="H61" s="22">
        <v>298</v>
      </c>
    </row>
    <row r="62" spans="1:8" ht="12.75">
      <c r="A62" s="189"/>
      <c r="B62" s="7" t="s">
        <v>200</v>
      </c>
      <c r="C62" s="155">
        <v>29</v>
      </c>
      <c r="D62" s="31">
        <v>59</v>
      </c>
      <c r="E62" s="31">
        <v>1</v>
      </c>
      <c r="F62" s="31">
        <v>0</v>
      </c>
      <c r="G62" s="4">
        <v>0</v>
      </c>
      <c r="H62" s="22">
        <v>89</v>
      </c>
    </row>
    <row r="63" spans="1:8" ht="12.75">
      <c r="A63" s="189"/>
      <c r="B63" s="7" t="s">
        <v>201</v>
      </c>
      <c r="C63" s="155">
        <v>15</v>
      </c>
      <c r="D63" s="31">
        <v>41</v>
      </c>
      <c r="E63" s="31">
        <v>12</v>
      </c>
      <c r="F63" s="31">
        <v>1</v>
      </c>
      <c r="G63" s="4">
        <v>0</v>
      </c>
      <c r="H63" s="22">
        <v>69</v>
      </c>
    </row>
    <row r="64" spans="1:8" ht="12.75">
      <c r="A64" s="189"/>
      <c r="B64" s="7" t="s">
        <v>202</v>
      </c>
      <c r="C64" s="155">
        <v>4</v>
      </c>
      <c r="D64" s="31">
        <v>24</v>
      </c>
      <c r="E64" s="31">
        <v>3</v>
      </c>
      <c r="F64" s="31">
        <v>1</v>
      </c>
      <c r="G64" s="4">
        <v>2</v>
      </c>
      <c r="H64" s="22">
        <v>34</v>
      </c>
    </row>
    <row r="65" spans="1:8" ht="12.75">
      <c r="A65" s="189"/>
      <c r="B65" s="7" t="s">
        <v>203</v>
      </c>
      <c r="C65" s="155">
        <v>109</v>
      </c>
      <c r="D65" s="31">
        <v>432</v>
      </c>
      <c r="E65" s="31">
        <v>55</v>
      </c>
      <c r="F65" s="31">
        <v>13</v>
      </c>
      <c r="G65" s="4">
        <v>1</v>
      </c>
      <c r="H65" s="22">
        <v>610</v>
      </c>
    </row>
    <row r="66" spans="1:8" ht="12.75">
      <c r="A66" s="189"/>
      <c r="B66" s="7" t="s">
        <v>204</v>
      </c>
      <c r="C66" s="155">
        <v>16</v>
      </c>
      <c r="D66" s="31">
        <v>66</v>
      </c>
      <c r="E66" s="31">
        <v>18</v>
      </c>
      <c r="F66" s="31">
        <v>3</v>
      </c>
      <c r="G66" s="4">
        <v>0</v>
      </c>
      <c r="H66" s="22">
        <v>103</v>
      </c>
    </row>
    <row r="67" spans="1:8" ht="12.75">
      <c r="A67" s="189"/>
      <c r="B67" s="7" t="s">
        <v>205</v>
      </c>
      <c r="C67" s="155">
        <v>39</v>
      </c>
      <c r="D67" s="31">
        <v>174</v>
      </c>
      <c r="E67" s="31">
        <v>28</v>
      </c>
      <c r="F67" s="31">
        <v>3</v>
      </c>
      <c r="G67" s="4">
        <v>1</v>
      </c>
      <c r="H67" s="22">
        <v>245</v>
      </c>
    </row>
    <row r="68" spans="1:8" ht="12.75">
      <c r="A68" s="189"/>
      <c r="B68" s="7" t="s">
        <v>206</v>
      </c>
      <c r="C68" s="155">
        <v>8</v>
      </c>
      <c r="D68" s="31">
        <v>37</v>
      </c>
      <c r="E68" s="31">
        <v>7</v>
      </c>
      <c r="F68" s="31">
        <v>0</v>
      </c>
      <c r="G68" s="4">
        <v>0</v>
      </c>
      <c r="H68" s="22">
        <v>52</v>
      </c>
    </row>
    <row r="69" spans="1:8" ht="12.75">
      <c r="A69" s="189"/>
      <c r="B69" s="7" t="s">
        <v>207</v>
      </c>
      <c r="C69" s="155">
        <v>17</v>
      </c>
      <c r="D69" s="31">
        <v>37</v>
      </c>
      <c r="E69" s="31">
        <v>5</v>
      </c>
      <c r="F69" s="31">
        <v>0</v>
      </c>
      <c r="G69" s="4">
        <v>0</v>
      </c>
      <c r="H69" s="22">
        <v>59</v>
      </c>
    </row>
    <row r="70" spans="1:8" ht="12.75">
      <c r="A70" s="14"/>
      <c r="B70" s="16"/>
      <c r="C70" s="145"/>
      <c r="D70" s="33"/>
      <c r="E70" s="33"/>
      <c r="F70" s="33"/>
      <c r="G70" s="15"/>
      <c r="H70" s="21"/>
    </row>
    <row r="71" spans="1:8" ht="12.75">
      <c r="A71" t="s">
        <v>0</v>
      </c>
      <c r="C71" s="163" t="s">
        <v>1</v>
      </c>
      <c r="D71" s="42" t="s">
        <v>1</v>
      </c>
      <c r="E71" s="42" t="s">
        <v>1</v>
      </c>
      <c r="F71" s="42" t="s">
        <v>1</v>
      </c>
      <c r="G71" t="s">
        <v>1</v>
      </c>
      <c r="H71" t="s">
        <v>1</v>
      </c>
    </row>
  </sheetData>
  <mergeCells count="2">
    <mergeCell ref="A10:B10"/>
    <mergeCell ref="C6:G6"/>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0" max="255" man="1"/>
  </rowBreaks>
</worksheet>
</file>

<file path=xl/worksheets/sheet16.xml><?xml version="1.0" encoding="utf-8"?>
<worksheet xmlns="http://schemas.openxmlformats.org/spreadsheetml/2006/main" xmlns:r="http://schemas.openxmlformats.org/officeDocument/2006/relationships">
  <dimension ref="A1:H70"/>
  <sheetViews>
    <sheetView workbookViewId="0" topLeftCell="A1">
      <selection activeCell="C6" sqref="C6:F6"/>
    </sheetView>
  </sheetViews>
  <sheetFormatPr defaultColWidth="11.421875" defaultRowHeight="12.75"/>
  <cols>
    <col min="1" max="1" width="1.7109375" style="0" customWidth="1"/>
    <col min="2" max="2" width="17.7109375" style="0" customWidth="1"/>
    <col min="3" max="3" width="9.7109375" style="148" customWidth="1"/>
    <col min="4" max="6" width="9.7109375" style="0" customWidth="1"/>
    <col min="7" max="7" width="17.00390625" style="0" customWidth="1"/>
  </cols>
  <sheetData>
    <row r="1" spans="1:7" ht="12.75">
      <c r="A1" s="2" t="s">
        <v>222</v>
      </c>
      <c r="B1" s="2"/>
      <c r="C1" s="144"/>
      <c r="D1" s="3"/>
      <c r="E1" s="3"/>
      <c r="F1" s="3"/>
      <c r="G1" s="3"/>
    </row>
    <row r="2" spans="1:7" ht="12.75">
      <c r="A2" s="2" t="s">
        <v>107</v>
      </c>
      <c r="B2" s="2"/>
      <c r="C2" s="144"/>
      <c r="D2" s="3"/>
      <c r="E2" s="3"/>
      <c r="F2" s="3"/>
      <c r="G2" s="3"/>
    </row>
    <row r="3" spans="1:7" ht="12.75">
      <c r="A3" s="2"/>
      <c r="B3" s="2"/>
      <c r="C3" s="144"/>
      <c r="D3" s="3"/>
      <c r="E3" s="3"/>
      <c r="F3" s="3"/>
      <c r="G3" s="3"/>
    </row>
    <row r="4" spans="1:7" ht="12.75">
      <c r="A4" s="62" t="s">
        <v>11</v>
      </c>
      <c r="B4" s="62"/>
      <c r="C4" s="144"/>
      <c r="D4" s="3"/>
      <c r="E4" s="3"/>
      <c r="F4" s="3"/>
      <c r="G4" s="3"/>
    </row>
    <row r="5" spans="1:7" ht="3" customHeight="1">
      <c r="A5" s="188" t="s">
        <v>0</v>
      </c>
      <c r="B5" s="81"/>
      <c r="C5" s="72" t="s">
        <v>105</v>
      </c>
      <c r="D5" s="80" t="s">
        <v>1</v>
      </c>
      <c r="E5" s="80"/>
      <c r="F5" s="80"/>
      <c r="G5" s="75"/>
    </row>
    <row r="6" spans="1:7" ht="12.75">
      <c r="A6" s="298" t="s">
        <v>93</v>
      </c>
      <c r="B6" s="299"/>
      <c r="C6" s="281" t="s">
        <v>223</v>
      </c>
      <c r="D6" s="279"/>
      <c r="E6" s="279"/>
      <c r="F6" s="280"/>
      <c r="G6" s="105" t="s">
        <v>66</v>
      </c>
    </row>
    <row r="7" spans="1:7" ht="12.75">
      <c r="A7" s="189"/>
      <c r="B7" s="24" t="s">
        <v>158</v>
      </c>
      <c r="C7" s="66">
        <v>0</v>
      </c>
      <c r="D7" s="141">
        <v>1</v>
      </c>
      <c r="E7" s="66">
        <v>2</v>
      </c>
      <c r="F7" s="141" t="s">
        <v>115</v>
      </c>
      <c r="G7" s="105" t="s">
        <v>62</v>
      </c>
    </row>
    <row r="8" spans="1:7" ht="3" customHeight="1">
      <c r="A8" s="203" t="s">
        <v>0</v>
      </c>
      <c r="B8" s="58"/>
      <c r="C8" s="145"/>
      <c r="D8" s="33"/>
      <c r="E8" s="15"/>
      <c r="F8" s="33"/>
      <c r="G8" s="139"/>
    </row>
    <row r="9" spans="1:7" ht="6" customHeight="1">
      <c r="A9" s="174"/>
      <c r="B9" s="54"/>
      <c r="C9" s="238"/>
      <c r="D9" s="103"/>
      <c r="E9" s="102"/>
      <c r="F9" s="103"/>
      <c r="G9" s="105"/>
    </row>
    <row r="10" spans="1:7" ht="24" customHeight="1">
      <c r="A10" s="282" t="s">
        <v>13</v>
      </c>
      <c r="B10" s="283"/>
      <c r="C10" s="150">
        <v>35007</v>
      </c>
      <c r="D10" s="30">
        <v>11169</v>
      </c>
      <c r="E10" s="8">
        <v>2782</v>
      </c>
      <c r="F10" s="30">
        <v>616</v>
      </c>
      <c r="G10" s="22">
        <f>SUM(C10:F10)</f>
        <v>49574</v>
      </c>
    </row>
    <row r="11" spans="1:7" ht="12.75">
      <c r="A11" s="174"/>
      <c r="B11" s="54"/>
      <c r="C11" s="146"/>
      <c r="D11" s="31"/>
      <c r="E11" s="10"/>
      <c r="F11" s="31"/>
      <c r="G11" s="22"/>
    </row>
    <row r="12" spans="1:8" ht="12.75">
      <c r="A12" s="190" t="s">
        <v>14</v>
      </c>
      <c r="B12" s="51"/>
      <c r="C12" s="150">
        <f>SUM(C13:C25)</f>
        <v>27144</v>
      </c>
      <c r="D12" s="30">
        <f>SUM(D13:D25)</f>
        <v>8247</v>
      </c>
      <c r="E12" s="8">
        <f>SUM(E13:E25)</f>
        <v>1896</v>
      </c>
      <c r="F12" s="30">
        <f>SUM(F13:F25)</f>
        <v>435</v>
      </c>
      <c r="G12" s="22">
        <f>SUM(C12:F12)</f>
        <v>37722</v>
      </c>
      <c r="H12" s="137"/>
    </row>
    <row r="13" spans="1:7" ht="12.75">
      <c r="A13" s="189"/>
      <c r="B13" s="54" t="s">
        <v>161</v>
      </c>
      <c r="C13" s="146">
        <v>1555</v>
      </c>
      <c r="D13" s="31">
        <v>424</v>
      </c>
      <c r="E13" s="10">
        <v>80</v>
      </c>
      <c r="F13" s="31">
        <v>17</v>
      </c>
      <c r="G13" s="22">
        <v>2076</v>
      </c>
    </row>
    <row r="14" spans="1:7" ht="12.75">
      <c r="A14" s="189"/>
      <c r="B14" s="54" t="s">
        <v>162</v>
      </c>
      <c r="C14" s="146">
        <v>3750</v>
      </c>
      <c r="D14" s="31">
        <v>1192</v>
      </c>
      <c r="E14" s="10">
        <v>303</v>
      </c>
      <c r="F14" s="31">
        <v>84</v>
      </c>
      <c r="G14" s="22">
        <v>5329</v>
      </c>
    </row>
    <row r="15" spans="1:7" ht="12.75">
      <c r="A15" s="189"/>
      <c r="B15" s="54" t="s">
        <v>163</v>
      </c>
      <c r="C15" s="146">
        <v>953</v>
      </c>
      <c r="D15" s="31">
        <v>401</v>
      </c>
      <c r="E15" s="10">
        <v>85</v>
      </c>
      <c r="F15" s="31">
        <v>24</v>
      </c>
      <c r="G15" s="22">
        <v>1463</v>
      </c>
    </row>
    <row r="16" spans="1:7" ht="12.75">
      <c r="A16" s="189"/>
      <c r="B16" s="54" t="s">
        <v>164</v>
      </c>
      <c r="C16" s="146">
        <v>1878</v>
      </c>
      <c r="D16" s="31">
        <v>567</v>
      </c>
      <c r="E16" s="10">
        <v>165</v>
      </c>
      <c r="F16" s="31">
        <v>35</v>
      </c>
      <c r="G16" s="22">
        <v>2645</v>
      </c>
    </row>
    <row r="17" spans="1:7" ht="12.75">
      <c r="A17" s="189"/>
      <c r="B17" s="54" t="s">
        <v>165</v>
      </c>
      <c r="C17" s="146">
        <v>2008</v>
      </c>
      <c r="D17" s="31">
        <v>652</v>
      </c>
      <c r="E17" s="10">
        <v>153</v>
      </c>
      <c r="F17" s="31">
        <v>27</v>
      </c>
      <c r="G17" s="22">
        <v>2840</v>
      </c>
    </row>
    <row r="18" spans="1:7" ht="12.75">
      <c r="A18" s="189"/>
      <c r="B18" s="54" t="s">
        <v>166</v>
      </c>
      <c r="C18" s="146">
        <v>1690</v>
      </c>
      <c r="D18" s="31">
        <v>557</v>
      </c>
      <c r="E18" s="10">
        <v>135</v>
      </c>
      <c r="F18" s="31">
        <v>24</v>
      </c>
      <c r="G18" s="22">
        <v>2406</v>
      </c>
    </row>
    <row r="19" spans="1:7" ht="12.75">
      <c r="A19" s="189"/>
      <c r="B19" s="54" t="s">
        <v>167</v>
      </c>
      <c r="C19" s="146">
        <v>1144</v>
      </c>
      <c r="D19" s="31">
        <v>458</v>
      </c>
      <c r="E19" s="10">
        <v>119</v>
      </c>
      <c r="F19" s="31">
        <v>20</v>
      </c>
      <c r="G19" s="22">
        <v>1741</v>
      </c>
    </row>
    <row r="20" spans="1:7" ht="12.75">
      <c r="A20" s="189"/>
      <c r="B20" s="54" t="s">
        <v>168</v>
      </c>
      <c r="C20" s="146">
        <v>4872</v>
      </c>
      <c r="D20" s="31">
        <v>1183</v>
      </c>
      <c r="E20" s="10">
        <v>252</v>
      </c>
      <c r="F20" s="31">
        <v>80</v>
      </c>
      <c r="G20" s="22">
        <v>6387</v>
      </c>
    </row>
    <row r="21" spans="1:7" ht="12.75">
      <c r="A21" s="189"/>
      <c r="B21" s="54" t="s">
        <v>169</v>
      </c>
      <c r="C21" s="146">
        <v>2601</v>
      </c>
      <c r="D21" s="31">
        <v>664</v>
      </c>
      <c r="E21" s="10">
        <v>132</v>
      </c>
      <c r="F21" s="31">
        <v>27</v>
      </c>
      <c r="G21" s="22">
        <v>3424</v>
      </c>
    </row>
    <row r="22" spans="1:7" ht="12.75">
      <c r="A22" s="189"/>
      <c r="B22" s="54" t="s">
        <v>170</v>
      </c>
      <c r="C22" s="146">
        <v>3651</v>
      </c>
      <c r="D22" s="31">
        <v>1089</v>
      </c>
      <c r="E22" s="10">
        <v>205</v>
      </c>
      <c r="F22" s="31">
        <v>40</v>
      </c>
      <c r="G22" s="22">
        <v>4985</v>
      </c>
    </row>
    <row r="23" spans="1:7" ht="12.75">
      <c r="A23" s="189"/>
      <c r="B23" s="54" t="s">
        <v>171</v>
      </c>
      <c r="C23" s="146">
        <v>1370</v>
      </c>
      <c r="D23" s="31">
        <v>457</v>
      </c>
      <c r="E23" s="10">
        <v>106</v>
      </c>
      <c r="F23" s="31">
        <v>24</v>
      </c>
      <c r="G23" s="22">
        <v>1957</v>
      </c>
    </row>
    <row r="24" spans="1:7" ht="12.75">
      <c r="A24" s="189"/>
      <c r="B24" s="54" t="s">
        <v>172</v>
      </c>
      <c r="C24" s="146">
        <v>799</v>
      </c>
      <c r="D24" s="31">
        <v>256</v>
      </c>
      <c r="E24" s="10">
        <v>64</v>
      </c>
      <c r="F24" s="31">
        <v>16</v>
      </c>
      <c r="G24" s="22">
        <v>1135</v>
      </c>
    </row>
    <row r="25" spans="1:7" ht="12.75">
      <c r="A25" s="189"/>
      <c r="B25" s="54" t="s">
        <v>173</v>
      </c>
      <c r="C25" s="146">
        <v>873</v>
      </c>
      <c r="D25" s="31">
        <v>347</v>
      </c>
      <c r="E25" s="10">
        <v>97</v>
      </c>
      <c r="F25" s="31">
        <v>17</v>
      </c>
      <c r="G25" s="22">
        <v>1334</v>
      </c>
    </row>
    <row r="26" spans="1:7" ht="12.75">
      <c r="A26" s="189"/>
      <c r="B26" s="7"/>
      <c r="C26" s="243"/>
      <c r="D26" s="32"/>
      <c r="E26" s="12"/>
      <c r="F26" s="32"/>
      <c r="G26" s="140"/>
    </row>
    <row r="27" spans="1:8" ht="12.75">
      <c r="A27" s="190" t="s">
        <v>12</v>
      </c>
      <c r="B27" s="51"/>
      <c r="C27" s="150">
        <f>SUM(C28:C34)</f>
        <v>3852</v>
      </c>
      <c r="D27" s="30">
        <f>SUM(D28:D34)</f>
        <v>1340</v>
      </c>
      <c r="E27" s="8">
        <f>SUM(E28:E34)</f>
        <v>429</v>
      </c>
      <c r="F27" s="77">
        <f>SUM(F28:F34)</f>
        <v>88</v>
      </c>
      <c r="G27" s="22">
        <f>SUM(C27:F27)</f>
        <v>5709</v>
      </c>
      <c r="H27" s="137"/>
    </row>
    <row r="28" spans="1:7" ht="12.75">
      <c r="A28" s="189"/>
      <c r="B28" s="54" t="s">
        <v>174</v>
      </c>
      <c r="C28" s="146">
        <v>798</v>
      </c>
      <c r="D28" s="31">
        <v>305</v>
      </c>
      <c r="E28" s="10">
        <v>117</v>
      </c>
      <c r="F28" s="31">
        <v>33</v>
      </c>
      <c r="G28" s="22">
        <v>1253</v>
      </c>
    </row>
    <row r="29" spans="1:7" ht="12.75">
      <c r="A29" s="189"/>
      <c r="B29" s="54" t="s">
        <v>175</v>
      </c>
      <c r="C29" s="146">
        <v>733</v>
      </c>
      <c r="D29" s="31">
        <v>275</v>
      </c>
      <c r="E29" s="10">
        <v>79</v>
      </c>
      <c r="F29" s="31">
        <v>17</v>
      </c>
      <c r="G29" s="22">
        <v>1104</v>
      </c>
    </row>
    <row r="30" spans="1:7" ht="12.75">
      <c r="A30" s="189"/>
      <c r="B30" s="54" t="s">
        <v>176</v>
      </c>
      <c r="C30" s="146">
        <v>145</v>
      </c>
      <c r="D30" s="31">
        <v>59</v>
      </c>
      <c r="E30" s="10">
        <v>18</v>
      </c>
      <c r="F30" s="31">
        <v>5</v>
      </c>
      <c r="G30" s="22">
        <v>227</v>
      </c>
    </row>
    <row r="31" spans="1:7" ht="12.75">
      <c r="A31" s="189"/>
      <c r="B31" s="54" t="s">
        <v>177</v>
      </c>
      <c r="C31" s="146">
        <v>590</v>
      </c>
      <c r="D31" s="31">
        <v>239</v>
      </c>
      <c r="E31" s="10">
        <v>63</v>
      </c>
      <c r="F31" s="31">
        <v>10</v>
      </c>
      <c r="G31" s="22">
        <v>902</v>
      </c>
    </row>
    <row r="32" spans="1:7" ht="12.75">
      <c r="A32" s="189"/>
      <c r="B32" s="54" t="s">
        <v>178</v>
      </c>
      <c r="C32" s="146">
        <v>530</v>
      </c>
      <c r="D32" s="31">
        <v>163</v>
      </c>
      <c r="E32" s="10">
        <v>60</v>
      </c>
      <c r="F32" s="31">
        <v>10</v>
      </c>
      <c r="G32" s="22">
        <v>763</v>
      </c>
    </row>
    <row r="33" spans="1:7" ht="12.75">
      <c r="A33" s="189"/>
      <c r="B33" s="54" t="s">
        <v>179</v>
      </c>
      <c r="C33" s="146">
        <v>430</v>
      </c>
      <c r="D33" s="31">
        <v>152</v>
      </c>
      <c r="E33" s="10">
        <v>55</v>
      </c>
      <c r="F33" s="31">
        <v>7</v>
      </c>
      <c r="G33" s="22">
        <v>644</v>
      </c>
    </row>
    <row r="34" spans="1:7" ht="12.75">
      <c r="A34" s="189"/>
      <c r="B34" s="54" t="s">
        <v>180</v>
      </c>
      <c r="C34" s="146">
        <v>626</v>
      </c>
      <c r="D34" s="31">
        <v>147</v>
      </c>
      <c r="E34" s="10">
        <v>37</v>
      </c>
      <c r="F34" s="31">
        <v>6</v>
      </c>
      <c r="G34" s="22">
        <v>816</v>
      </c>
    </row>
    <row r="35" spans="1:7" ht="12.75">
      <c r="A35" s="189"/>
      <c r="B35" s="7"/>
      <c r="C35" s="243"/>
      <c r="D35" s="32"/>
      <c r="E35" s="12"/>
      <c r="F35" s="32"/>
      <c r="G35" s="140"/>
    </row>
    <row r="36" spans="1:8" ht="12.75">
      <c r="A36" s="190" t="s">
        <v>2</v>
      </c>
      <c r="B36" s="51"/>
      <c r="C36" s="150">
        <f>SUM(C37:C42)</f>
        <v>1100</v>
      </c>
      <c r="D36" s="30">
        <f>SUM(D37:D42)</f>
        <v>481</v>
      </c>
      <c r="E36" s="8">
        <f>SUM(E37:E42)</f>
        <v>114</v>
      </c>
      <c r="F36" s="30">
        <f>SUM(F37:F42)</f>
        <v>14</v>
      </c>
      <c r="G36" s="22">
        <f>SUM(C36:F36)</f>
        <v>1709</v>
      </c>
      <c r="H36" s="137"/>
    </row>
    <row r="37" spans="1:7" ht="12.75">
      <c r="A37" s="189"/>
      <c r="B37" s="54" t="s">
        <v>3</v>
      </c>
      <c r="C37" s="146">
        <v>70</v>
      </c>
      <c r="D37" s="31">
        <v>33</v>
      </c>
      <c r="E37" s="10">
        <v>15</v>
      </c>
      <c r="F37" s="31">
        <v>1</v>
      </c>
      <c r="G37" s="22">
        <v>119</v>
      </c>
    </row>
    <row r="38" spans="1:7" ht="12.75">
      <c r="A38" s="189"/>
      <c r="B38" s="54" t="s">
        <v>4</v>
      </c>
      <c r="C38" s="146">
        <v>254</v>
      </c>
      <c r="D38" s="31">
        <v>117</v>
      </c>
      <c r="E38" s="10">
        <v>21</v>
      </c>
      <c r="F38" s="31">
        <v>1</v>
      </c>
      <c r="G38" s="22">
        <v>393</v>
      </c>
    </row>
    <row r="39" spans="1:7" ht="12.75">
      <c r="A39" s="189"/>
      <c r="B39" s="54" t="s">
        <v>5</v>
      </c>
      <c r="C39" s="146">
        <v>353</v>
      </c>
      <c r="D39" s="31">
        <v>162</v>
      </c>
      <c r="E39" s="10">
        <v>33</v>
      </c>
      <c r="F39" s="31">
        <v>4</v>
      </c>
      <c r="G39" s="22">
        <v>552</v>
      </c>
    </row>
    <row r="40" spans="1:7" ht="12.75">
      <c r="A40" s="189"/>
      <c r="B40" s="54" t="s">
        <v>6</v>
      </c>
      <c r="C40" s="146">
        <v>75</v>
      </c>
      <c r="D40" s="31">
        <v>34</v>
      </c>
      <c r="E40" s="10">
        <v>8</v>
      </c>
      <c r="F40" s="31">
        <v>2</v>
      </c>
      <c r="G40" s="22">
        <v>119</v>
      </c>
    </row>
    <row r="41" spans="1:7" ht="12.75">
      <c r="A41" s="189"/>
      <c r="B41" s="54" t="s">
        <v>7</v>
      </c>
      <c r="C41" s="146">
        <v>77</v>
      </c>
      <c r="D41" s="31">
        <v>32</v>
      </c>
      <c r="E41" s="10">
        <v>10</v>
      </c>
      <c r="F41" s="31">
        <v>0</v>
      </c>
      <c r="G41" s="22">
        <v>119</v>
      </c>
    </row>
    <row r="42" spans="1:7" ht="12.75">
      <c r="A42" s="189"/>
      <c r="B42" s="54" t="s">
        <v>8</v>
      </c>
      <c r="C42" s="146">
        <v>271</v>
      </c>
      <c r="D42" s="31">
        <v>103</v>
      </c>
      <c r="E42" s="10">
        <v>27</v>
      </c>
      <c r="F42" s="31">
        <v>6</v>
      </c>
      <c r="G42" s="22">
        <v>407</v>
      </c>
    </row>
    <row r="43" spans="1:7" ht="12.75">
      <c r="A43" s="189"/>
      <c r="B43" s="7"/>
      <c r="C43" s="243"/>
      <c r="D43" s="32"/>
      <c r="E43" s="12"/>
      <c r="F43" s="32"/>
      <c r="G43" s="140"/>
    </row>
    <row r="44" spans="1:8" ht="12.75">
      <c r="A44" s="190" t="s">
        <v>9</v>
      </c>
      <c r="B44" s="51"/>
      <c r="C44" s="150">
        <f>SUM(C45:C49)</f>
        <v>941</v>
      </c>
      <c r="D44" s="30">
        <f>SUM(D45:D49)</f>
        <v>362</v>
      </c>
      <c r="E44" s="8">
        <f>SUM(E45:E49)</f>
        <v>83</v>
      </c>
      <c r="F44" s="30">
        <f>SUM(F45:F49)</f>
        <v>16</v>
      </c>
      <c r="G44" s="22">
        <f>SUM(C44:F44)</f>
        <v>1402</v>
      </c>
      <c r="H44" s="137"/>
    </row>
    <row r="45" spans="1:7" ht="12.75">
      <c r="A45" s="189"/>
      <c r="B45" s="54" t="s">
        <v>187</v>
      </c>
      <c r="C45" s="146">
        <v>142</v>
      </c>
      <c r="D45" s="31">
        <v>53</v>
      </c>
      <c r="E45" s="10">
        <v>12</v>
      </c>
      <c r="F45" s="31">
        <v>1</v>
      </c>
      <c r="G45" s="22">
        <v>208</v>
      </c>
    </row>
    <row r="46" spans="1:7" ht="12.75">
      <c r="A46" s="189"/>
      <c r="B46" s="54" t="s">
        <v>188</v>
      </c>
      <c r="C46" s="146">
        <v>61</v>
      </c>
      <c r="D46" s="31">
        <v>25</v>
      </c>
      <c r="E46" s="10">
        <v>4</v>
      </c>
      <c r="F46" s="31">
        <v>3</v>
      </c>
      <c r="G46" s="22">
        <v>93</v>
      </c>
    </row>
    <row r="47" spans="1:7" ht="12.75">
      <c r="A47" s="189"/>
      <c r="B47" s="54" t="s">
        <v>189</v>
      </c>
      <c r="C47" s="146">
        <v>125</v>
      </c>
      <c r="D47" s="31">
        <v>49</v>
      </c>
      <c r="E47" s="10">
        <v>10</v>
      </c>
      <c r="F47" s="31">
        <v>2</v>
      </c>
      <c r="G47" s="22">
        <v>186</v>
      </c>
    </row>
    <row r="48" spans="1:7" ht="12.75">
      <c r="A48" s="189"/>
      <c r="B48" s="54" t="s">
        <v>190</v>
      </c>
      <c r="C48" s="146">
        <v>294</v>
      </c>
      <c r="D48" s="31">
        <v>109</v>
      </c>
      <c r="E48" s="10">
        <v>22</v>
      </c>
      <c r="F48" s="31">
        <v>7</v>
      </c>
      <c r="G48" s="22">
        <v>432</v>
      </c>
    </row>
    <row r="49" spans="1:7" ht="12.75">
      <c r="A49" s="189"/>
      <c r="B49" s="54" t="s">
        <v>191</v>
      </c>
      <c r="C49" s="146">
        <v>319</v>
      </c>
      <c r="D49" s="31">
        <v>126</v>
      </c>
      <c r="E49" s="10">
        <v>35</v>
      </c>
      <c r="F49" s="31">
        <v>3</v>
      </c>
      <c r="G49" s="22">
        <v>483</v>
      </c>
    </row>
    <row r="50" spans="1:7" ht="12.75">
      <c r="A50" s="203"/>
      <c r="B50" s="58"/>
      <c r="C50" s="149"/>
      <c r="D50" s="60"/>
      <c r="E50" s="59"/>
      <c r="F50" s="60"/>
      <c r="G50" s="115"/>
    </row>
    <row r="51" spans="1:7" ht="12.75">
      <c r="A51" s="174"/>
      <c r="B51" s="54"/>
      <c r="C51" s="146"/>
      <c r="D51" s="31"/>
      <c r="E51" s="10"/>
      <c r="F51" s="31"/>
      <c r="G51" s="22"/>
    </row>
    <row r="52" spans="1:8" ht="12.75">
      <c r="A52" s="190" t="s">
        <v>10</v>
      </c>
      <c r="B52" s="51"/>
      <c r="C52" s="150">
        <f>SUM(C53:C69)</f>
        <v>1970</v>
      </c>
      <c r="D52" s="30">
        <f>SUM(D53:D69)</f>
        <v>739</v>
      </c>
      <c r="E52" s="8">
        <f>SUM(E53:E69)</f>
        <v>260</v>
      </c>
      <c r="F52" s="30">
        <f>SUM(F53:F69)</f>
        <v>63</v>
      </c>
      <c r="G52" s="22">
        <f>SUM(C52:F52)</f>
        <v>3032</v>
      </c>
      <c r="H52" s="137"/>
    </row>
    <row r="53" spans="1:7" ht="12.75">
      <c r="A53" s="189"/>
      <c r="B53" s="54" t="s">
        <v>192</v>
      </c>
      <c r="C53" s="146">
        <v>80</v>
      </c>
      <c r="D53" s="31">
        <v>39</v>
      </c>
      <c r="E53" s="10">
        <v>9</v>
      </c>
      <c r="F53" s="31">
        <v>2</v>
      </c>
      <c r="G53" s="22">
        <v>130</v>
      </c>
    </row>
    <row r="54" spans="1:7" ht="12.75">
      <c r="A54" s="189"/>
      <c r="B54" s="54" t="s">
        <v>193</v>
      </c>
      <c r="C54" s="146">
        <v>156</v>
      </c>
      <c r="D54" s="31">
        <v>56</v>
      </c>
      <c r="E54" s="10">
        <v>25</v>
      </c>
      <c r="F54" s="31">
        <v>6</v>
      </c>
      <c r="G54" s="22">
        <v>243</v>
      </c>
    </row>
    <row r="55" spans="1:7" ht="12.75">
      <c r="A55" s="189"/>
      <c r="B55" s="54" t="s">
        <v>194</v>
      </c>
      <c r="C55" s="146">
        <v>172</v>
      </c>
      <c r="D55" s="31">
        <v>62</v>
      </c>
      <c r="E55" s="10">
        <v>25</v>
      </c>
      <c r="F55" s="31">
        <v>4</v>
      </c>
      <c r="G55" s="22">
        <v>263</v>
      </c>
    </row>
    <row r="56" spans="1:7" ht="12.75">
      <c r="A56" s="189"/>
      <c r="B56" s="54" t="s">
        <v>195</v>
      </c>
      <c r="C56" s="146">
        <v>54</v>
      </c>
      <c r="D56" s="31">
        <v>14</v>
      </c>
      <c r="E56" s="10">
        <v>3</v>
      </c>
      <c r="F56" s="31">
        <v>0</v>
      </c>
      <c r="G56" s="22">
        <v>71</v>
      </c>
    </row>
    <row r="57" spans="1:7" ht="12.75">
      <c r="A57" s="189"/>
      <c r="B57" s="54" t="s">
        <v>145</v>
      </c>
      <c r="C57" s="146">
        <v>131</v>
      </c>
      <c r="D57" s="31">
        <v>44</v>
      </c>
      <c r="E57" s="10">
        <v>21</v>
      </c>
      <c r="F57" s="31">
        <v>7</v>
      </c>
      <c r="G57" s="22">
        <v>203</v>
      </c>
    </row>
    <row r="58" spans="1:7" ht="12.75">
      <c r="A58" s="189"/>
      <c r="B58" s="54" t="s">
        <v>196</v>
      </c>
      <c r="C58" s="146">
        <v>171</v>
      </c>
      <c r="D58" s="31">
        <v>86</v>
      </c>
      <c r="E58" s="10">
        <v>35</v>
      </c>
      <c r="F58" s="31">
        <v>11</v>
      </c>
      <c r="G58" s="22">
        <v>303</v>
      </c>
    </row>
    <row r="59" spans="1:7" ht="12.75">
      <c r="A59" s="189"/>
      <c r="B59" s="54" t="s">
        <v>197</v>
      </c>
      <c r="C59" s="146">
        <v>24</v>
      </c>
      <c r="D59" s="31">
        <v>13</v>
      </c>
      <c r="E59" s="10">
        <v>2</v>
      </c>
      <c r="F59" s="31">
        <v>0</v>
      </c>
      <c r="G59" s="22">
        <v>39</v>
      </c>
    </row>
    <row r="60" spans="1:7" ht="12.75">
      <c r="A60" s="189"/>
      <c r="B60" s="54" t="s">
        <v>198</v>
      </c>
      <c r="C60" s="146">
        <v>138</v>
      </c>
      <c r="D60" s="31">
        <v>62</v>
      </c>
      <c r="E60" s="10">
        <v>20</v>
      </c>
      <c r="F60" s="31">
        <v>1</v>
      </c>
      <c r="G60" s="22">
        <v>221</v>
      </c>
    </row>
    <row r="61" spans="1:7" ht="12.75">
      <c r="A61" s="189"/>
      <c r="B61" s="54" t="s">
        <v>199</v>
      </c>
      <c r="C61" s="146">
        <v>218</v>
      </c>
      <c r="D61" s="31">
        <v>53</v>
      </c>
      <c r="E61" s="10">
        <v>19</v>
      </c>
      <c r="F61" s="31">
        <v>8</v>
      </c>
      <c r="G61" s="22">
        <v>298</v>
      </c>
    </row>
    <row r="62" spans="1:7" ht="12.75">
      <c r="A62" s="189"/>
      <c r="B62" s="54" t="s">
        <v>200</v>
      </c>
      <c r="C62" s="146">
        <v>62</v>
      </c>
      <c r="D62" s="31">
        <v>18</v>
      </c>
      <c r="E62" s="10">
        <v>9</v>
      </c>
      <c r="F62" s="31">
        <v>0</v>
      </c>
      <c r="G62" s="22">
        <v>89</v>
      </c>
    </row>
    <row r="63" spans="1:7" ht="12.75">
      <c r="A63" s="189"/>
      <c r="B63" s="54" t="s">
        <v>201</v>
      </c>
      <c r="C63" s="146">
        <v>40</v>
      </c>
      <c r="D63" s="31">
        <v>22</v>
      </c>
      <c r="E63" s="10">
        <v>6</v>
      </c>
      <c r="F63" s="31">
        <v>1</v>
      </c>
      <c r="G63" s="22">
        <v>69</v>
      </c>
    </row>
    <row r="64" spans="1:7" ht="12.75">
      <c r="A64" s="189"/>
      <c r="B64" s="54" t="s">
        <v>202</v>
      </c>
      <c r="C64" s="146">
        <v>17</v>
      </c>
      <c r="D64" s="31">
        <v>10</v>
      </c>
      <c r="E64" s="10">
        <v>5</v>
      </c>
      <c r="F64" s="31">
        <v>2</v>
      </c>
      <c r="G64" s="22">
        <v>34</v>
      </c>
    </row>
    <row r="65" spans="1:7" ht="12.75">
      <c r="A65" s="189"/>
      <c r="B65" s="54" t="s">
        <v>203</v>
      </c>
      <c r="C65" s="146">
        <v>424</v>
      </c>
      <c r="D65" s="31">
        <v>133</v>
      </c>
      <c r="E65" s="10">
        <v>41</v>
      </c>
      <c r="F65" s="31">
        <v>12</v>
      </c>
      <c r="G65" s="22">
        <v>610</v>
      </c>
    </row>
    <row r="66" spans="1:7" ht="12.75">
      <c r="A66" s="189"/>
      <c r="B66" s="54" t="s">
        <v>204</v>
      </c>
      <c r="C66" s="146">
        <v>61</v>
      </c>
      <c r="D66" s="31">
        <v>29</v>
      </c>
      <c r="E66" s="10">
        <v>12</v>
      </c>
      <c r="F66" s="31">
        <v>1</v>
      </c>
      <c r="G66" s="22">
        <v>103</v>
      </c>
    </row>
    <row r="67" spans="1:7" ht="12.75">
      <c r="A67" s="189"/>
      <c r="B67" s="54" t="s">
        <v>205</v>
      </c>
      <c r="C67" s="146">
        <v>148</v>
      </c>
      <c r="D67" s="31">
        <v>73</v>
      </c>
      <c r="E67" s="10">
        <v>18</v>
      </c>
      <c r="F67" s="31">
        <v>6</v>
      </c>
      <c r="G67" s="22">
        <v>245</v>
      </c>
    </row>
    <row r="68" spans="1:7" ht="12.75">
      <c r="A68" s="189"/>
      <c r="B68" s="54" t="s">
        <v>206</v>
      </c>
      <c r="C68" s="146">
        <v>32</v>
      </c>
      <c r="D68" s="31">
        <v>13</v>
      </c>
      <c r="E68" s="10">
        <v>7</v>
      </c>
      <c r="F68" s="31">
        <v>0</v>
      </c>
      <c r="G68" s="22">
        <v>52</v>
      </c>
    </row>
    <row r="69" spans="1:7" ht="12.75">
      <c r="A69" s="189"/>
      <c r="B69" s="54" t="s">
        <v>207</v>
      </c>
      <c r="C69" s="146">
        <v>42</v>
      </c>
      <c r="D69" s="31">
        <v>12</v>
      </c>
      <c r="E69" s="10">
        <v>3</v>
      </c>
      <c r="F69" s="31">
        <v>2</v>
      </c>
      <c r="G69" s="22">
        <v>59</v>
      </c>
    </row>
    <row r="70" spans="1:7" ht="12.75">
      <c r="A70" s="14"/>
      <c r="B70" s="16"/>
      <c r="C70" s="145"/>
      <c r="D70" s="33"/>
      <c r="E70" s="15"/>
      <c r="F70" s="33"/>
      <c r="G70" s="21"/>
    </row>
  </sheetData>
  <mergeCells count="3">
    <mergeCell ref="A10:B10"/>
    <mergeCell ref="A6:B6"/>
    <mergeCell ref="C6:F6"/>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0" max="255" man="1"/>
  </rowBreaks>
</worksheet>
</file>

<file path=xl/worksheets/sheet17.xml><?xml version="1.0" encoding="utf-8"?>
<worksheet xmlns="http://schemas.openxmlformats.org/spreadsheetml/2006/main" xmlns:r="http://schemas.openxmlformats.org/officeDocument/2006/relationships">
  <dimension ref="A1:I69"/>
  <sheetViews>
    <sheetView workbookViewId="0" topLeftCell="A4">
      <selection activeCell="A10" sqref="A10:B69"/>
    </sheetView>
  </sheetViews>
  <sheetFormatPr defaultColWidth="11.421875" defaultRowHeight="12.75"/>
  <cols>
    <col min="1" max="1" width="1.57421875" style="0" customWidth="1"/>
    <col min="2" max="2" width="17.7109375" style="0" customWidth="1"/>
    <col min="3" max="3" width="8.7109375" style="148" customWidth="1"/>
    <col min="4" max="7" width="8.7109375" style="0" customWidth="1"/>
    <col min="8" max="8" width="17.00390625" style="0" customWidth="1"/>
  </cols>
  <sheetData>
    <row r="1" spans="1:8" ht="12.75">
      <c r="A1" s="2" t="s">
        <v>220</v>
      </c>
      <c r="B1" s="2"/>
      <c r="C1" s="144"/>
      <c r="D1" s="3"/>
      <c r="E1" s="3"/>
      <c r="F1" s="3"/>
      <c r="G1" s="3"/>
      <c r="H1" s="3"/>
    </row>
    <row r="2" spans="1:8" ht="12.75">
      <c r="A2" s="2" t="s">
        <v>107</v>
      </c>
      <c r="B2" s="2"/>
      <c r="C2" s="144"/>
      <c r="D2" s="3"/>
      <c r="E2" s="3"/>
      <c r="F2" s="3"/>
      <c r="G2" s="3"/>
      <c r="H2" s="3"/>
    </row>
    <row r="3" spans="1:8" ht="12.75">
      <c r="A3" s="2"/>
      <c r="B3" s="2"/>
      <c r="C3" s="144"/>
      <c r="D3" s="3"/>
      <c r="E3" s="3"/>
      <c r="F3" s="3"/>
      <c r="G3" s="3"/>
      <c r="H3" s="3"/>
    </row>
    <row r="4" spans="1:8" ht="12.75">
      <c r="A4" s="143" t="s">
        <v>11</v>
      </c>
      <c r="B4" s="143"/>
      <c r="C4" s="143"/>
      <c r="D4" s="143"/>
      <c r="E4" s="143"/>
      <c r="F4" s="143"/>
      <c r="G4" s="3"/>
      <c r="H4" s="3"/>
    </row>
    <row r="5" spans="1:9" ht="3" customHeight="1">
      <c r="A5" s="223"/>
      <c r="B5" s="228"/>
      <c r="C5" s="72"/>
      <c r="D5" s="80"/>
      <c r="E5" s="80"/>
      <c r="F5" s="80"/>
      <c r="G5" s="80"/>
      <c r="H5" s="75"/>
      <c r="I5" s="102"/>
    </row>
    <row r="6" spans="1:9" ht="12.75">
      <c r="A6" s="190" t="s">
        <v>93</v>
      </c>
      <c r="B6" s="54"/>
      <c r="C6" s="281" t="s">
        <v>221</v>
      </c>
      <c r="D6" s="279"/>
      <c r="E6" s="279"/>
      <c r="F6" s="279"/>
      <c r="G6" s="280"/>
      <c r="H6" s="105" t="s">
        <v>66</v>
      </c>
      <c r="I6" s="102"/>
    </row>
    <row r="7" spans="1:9" ht="12.75">
      <c r="A7" s="189"/>
      <c r="B7" s="24" t="s">
        <v>158</v>
      </c>
      <c r="C7" s="66">
        <v>0</v>
      </c>
      <c r="D7" s="141">
        <v>1</v>
      </c>
      <c r="E7" s="66">
        <v>2</v>
      </c>
      <c r="F7" s="141">
        <v>3</v>
      </c>
      <c r="G7" s="141" t="s">
        <v>114</v>
      </c>
      <c r="H7" s="105" t="s">
        <v>62</v>
      </c>
      <c r="I7" s="102"/>
    </row>
    <row r="8" spans="1:9" ht="3" customHeight="1">
      <c r="A8" s="203" t="s">
        <v>108</v>
      </c>
      <c r="B8" s="58"/>
      <c r="C8" s="145"/>
      <c r="D8" s="33"/>
      <c r="E8" s="15"/>
      <c r="F8" s="33"/>
      <c r="G8" s="33"/>
      <c r="H8" s="55"/>
      <c r="I8" s="102"/>
    </row>
    <row r="9" spans="1:9" ht="6" customHeight="1">
      <c r="A9" s="174" t="s">
        <v>108</v>
      </c>
      <c r="B9" s="54"/>
      <c r="C9" s="73" t="s">
        <v>109</v>
      </c>
      <c r="D9" s="53" t="s">
        <v>109</v>
      </c>
      <c r="E9" s="52" t="s">
        <v>109</v>
      </c>
      <c r="F9" s="53" t="s">
        <v>109</v>
      </c>
      <c r="G9" s="53" t="s">
        <v>109</v>
      </c>
      <c r="H9" s="17" t="s">
        <v>109</v>
      </c>
      <c r="I9" s="102"/>
    </row>
    <row r="10" spans="1:9" ht="24" customHeight="1">
      <c r="A10" s="282" t="s">
        <v>13</v>
      </c>
      <c r="B10" s="283"/>
      <c r="C10" s="150">
        <v>27948</v>
      </c>
      <c r="D10" s="30">
        <v>12986</v>
      </c>
      <c r="E10" s="8">
        <v>5941</v>
      </c>
      <c r="F10" s="30">
        <v>1884</v>
      </c>
      <c r="G10" s="30">
        <v>815</v>
      </c>
      <c r="H10" s="22">
        <f>SUM(C10:G10)</f>
        <v>49574</v>
      </c>
      <c r="I10" s="102"/>
    </row>
    <row r="11" spans="1:9" ht="12.75">
      <c r="A11" s="174"/>
      <c r="B11" s="54"/>
      <c r="C11" s="146"/>
      <c r="D11" s="31"/>
      <c r="E11" s="10"/>
      <c r="F11" s="31"/>
      <c r="G11" s="31"/>
      <c r="H11" s="23"/>
      <c r="I11" s="102"/>
    </row>
    <row r="12" spans="1:9" ht="12.75">
      <c r="A12" s="190" t="s">
        <v>110</v>
      </c>
      <c r="B12" s="51"/>
      <c r="C12" s="150">
        <v>21944</v>
      </c>
      <c r="D12" s="30">
        <v>9726</v>
      </c>
      <c r="E12" s="8">
        <v>4237</v>
      </c>
      <c r="F12" s="30">
        <v>1248</v>
      </c>
      <c r="G12" s="30">
        <f>SUM(G13:G25)</f>
        <v>567</v>
      </c>
      <c r="H12" s="22">
        <f>SUM(C12:G12)</f>
        <v>37722</v>
      </c>
      <c r="I12" s="12"/>
    </row>
    <row r="13" spans="1:9" ht="12.75">
      <c r="A13" s="189"/>
      <c r="B13" s="54" t="s">
        <v>161</v>
      </c>
      <c r="C13" s="146">
        <v>1260</v>
      </c>
      <c r="D13" s="31">
        <v>539</v>
      </c>
      <c r="E13" s="10">
        <v>211</v>
      </c>
      <c r="F13" s="31">
        <v>38</v>
      </c>
      <c r="G13" s="31">
        <v>28</v>
      </c>
      <c r="H13" s="22">
        <v>2076</v>
      </c>
      <c r="I13" s="102"/>
    </row>
    <row r="14" spans="1:9" ht="12.75">
      <c r="A14" s="189"/>
      <c r="B14" s="54" t="s">
        <v>162</v>
      </c>
      <c r="C14" s="146">
        <v>2944</v>
      </c>
      <c r="D14" s="31">
        <v>1423</v>
      </c>
      <c r="E14" s="10">
        <v>629</v>
      </c>
      <c r="F14" s="31">
        <v>219</v>
      </c>
      <c r="G14" s="31">
        <v>114</v>
      </c>
      <c r="H14" s="22">
        <v>5329</v>
      </c>
      <c r="I14" s="102"/>
    </row>
    <row r="15" spans="1:9" ht="12.75">
      <c r="A15" s="189"/>
      <c r="B15" s="54" t="s">
        <v>163</v>
      </c>
      <c r="C15" s="146">
        <v>722</v>
      </c>
      <c r="D15" s="31">
        <v>457</v>
      </c>
      <c r="E15" s="10">
        <v>187</v>
      </c>
      <c r="F15" s="31">
        <v>74</v>
      </c>
      <c r="G15" s="31">
        <v>23</v>
      </c>
      <c r="H15" s="22">
        <v>1463</v>
      </c>
      <c r="I15" s="102"/>
    </row>
    <row r="16" spans="1:9" ht="12.75">
      <c r="A16" s="189"/>
      <c r="B16" s="54" t="s">
        <v>164</v>
      </c>
      <c r="C16" s="146">
        <v>1545</v>
      </c>
      <c r="D16" s="31">
        <v>645</v>
      </c>
      <c r="E16" s="10">
        <v>306</v>
      </c>
      <c r="F16" s="31">
        <v>101</v>
      </c>
      <c r="G16" s="31">
        <v>48</v>
      </c>
      <c r="H16" s="22">
        <v>2645</v>
      </c>
      <c r="I16" s="102"/>
    </row>
    <row r="17" spans="1:9" ht="12.75">
      <c r="A17" s="189"/>
      <c r="B17" s="54" t="s">
        <v>165</v>
      </c>
      <c r="C17" s="146">
        <v>1589</v>
      </c>
      <c r="D17" s="31">
        <v>773</v>
      </c>
      <c r="E17" s="10">
        <v>362</v>
      </c>
      <c r="F17" s="31">
        <v>91</v>
      </c>
      <c r="G17" s="31">
        <v>25</v>
      </c>
      <c r="H17" s="22">
        <v>2840</v>
      </c>
      <c r="I17" s="102"/>
    </row>
    <row r="18" spans="1:9" ht="12.75">
      <c r="A18" s="189"/>
      <c r="B18" s="54" t="s">
        <v>166</v>
      </c>
      <c r="C18" s="146">
        <v>1325</v>
      </c>
      <c r="D18" s="31">
        <v>689</v>
      </c>
      <c r="E18" s="10">
        <v>269</v>
      </c>
      <c r="F18" s="31">
        <v>90</v>
      </c>
      <c r="G18" s="31">
        <v>33</v>
      </c>
      <c r="H18" s="22">
        <v>2406</v>
      </c>
      <c r="I18" s="102"/>
    </row>
    <row r="19" spans="1:9" ht="12.75">
      <c r="A19" s="189"/>
      <c r="B19" s="54" t="s">
        <v>167</v>
      </c>
      <c r="C19" s="146">
        <v>892</v>
      </c>
      <c r="D19" s="31">
        <v>497</v>
      </c>
      <c r="E19" s="10">
        <v>246</v>
      </c>
      <c r="F19" s="31">
        <v>71</v>
      </c>
      <c r="G19" s="31">
        <v>35</v>
      </c>
      <c r="H19" s="22">
        <v>1741</v>
      </c>
      <c r="I19" s="102"/>
    </row>
    <row r="20" spans="1:9" ht="12.75">
      <c r="A20" s="189"/>
      <c r="B20" s="54" t="s">
        <v>168</v>
      </c>
      <c r="C20" s="146">
        <v>4123</v>
      </c>
      <c r="D20" s="31">
        <v>1429</v>
      </c>
      <c r="E20" s="10">
        <v>571</v>
      </c>
      <c r="F20" s="31">
        <v>177</v>
      </c>
      <c r="G20" s="31">
        <v>87</v>
      </c>
      <c r="H20" s="22">
        <v>6387</v>
      </c>
      <c r="I20" s="102"/>
    </row>
    <row r="21" spans="1:9" ht="12.75">
      <c r="A21" s="189"/>
      <c r="B21" s="54" t="s">
        <v>169</v>
      </c>
      <c r="C21" s="146">
        <v>2197</v>
      </c>
      <c r="D21" s="31">
        <v>765</v>
      </c>
      <c r="E21" s="10">
        <v>326</v>
      </c>
      <c r="F21" s="31">
        <v>98</v>
      </c>
      <c r="G21" s="31">
        <v>38</v>
      </c>
      <c r="H21" s="22">
        <v>3424</v>
      </c>
      <c r="I21" s="102"/>
    </row>
    <row r="22" spans="1:9" ht="12.75">
      <c r="A22" s="189"/>
      <c r="B22" s="54" t="s">
        <v>170</v>
      </c>
      <c r="C22" s="146">
        <v>2964</v>
      </c>
      <c r="D22" s="31">
        <v>1317</v>
      </c>
      <c r="E22" s="10">
        <v>535</v>
      </c>
      <c r="F22" s="31">
        <v>117</v>
      </c>
      <c r="G22" s="31">
        <v>52</v>
      </c>
      <c r="H22" s="22">
        <v>4985</v>
      </c>
      <c r="I22" s="102"/>
    </row>
    <row r="23" spans="1:9" ht="12.75">
      <c r="A23" s="189"/>
      <c r="B23" s="54" t="s">
        <v>171</v>
      </c>
      <c r="C23" s="146">
        <v>1084</v>
      </c>
      <c r="D23" s="31">
        <v>524</v>
      </c>
      <c r="E23" s="10">
        <v>248</v>
      </c>
      <c r="F23" s="31">
        <v>70</v>
      </c>
      <c r="G23" s="31">
        <v>31</v>
      </c>
      <c r="H23" s="22">
        <v>1957</v>
      </c>
      <c r="I23" s="102"/>
    </row>
    <row r="24" spans="1:9" ht="12.75">
      <c r="A24" s="189"/>
      <c r="B24" s="54" t="s">
        <v>172</v>
      </c>
      <c r="C24" s="146">
        <v>625</v>
      </c>
      <c r="D24" s="31">
        <v>295</v>
      </c>
      <c r="E24" s="10">
        <v>153</v>
      </c>
      <c r="F24" s="31">
        <v>36</v>
      </c>
      <c r="G24" s="31">
        <v>26</v>
      </c>
      <c r="H24" s="22">
        <v>1135</v>
      </c>
      <c r="I24" s="102"/>
    </row>
    <row r="25" spans="1:9" ht="12.75">
      <c r="A25" s="189"/>
      <c r="B25" s="54" t="s">
        <v>173</v>
      </c>
      <c r="C25" s="146">
        <v>674</v>
      </c>
      <c r="D25" s="31">
        <v>373</v>
      </c>
      <c r="E25" s="10">
        <v>194</v>
      </c>
      <c r="F25" s="31">
        <v>66</v>
      </c>
      <c r="G25" s="31">
        <v>27</v>
      </c>
      <c r="H25" s="22">
        <v>1334</v>
      </c>
      <c r="I25" s="102"/>
    </row>
    <row r="26" spans="1:9" ht="12.75">
      <c r="A26" s="174"/>
      <c r="B26" s="54"/>
      <c r="C26" s="146"/>
      <c r="D26" s="31"/>
      <c r="E26" s="10"/>
      <c r="F26" s="31"/>
      <c r="G26" s="31"/>
      <c r="H26" s="22"/>
      <c r="I26" s="102"/>
    </row>
    <row r="27" spans="1:9" ht="12.75">
      <c r="A27" s="190" t="s">
        <v>86</v>
      </c>
      <c r="B27" s="51"/>
      <c r="C27" s="150">
        <v>2980</v>
      </c>
      <c r="D27" s="30">
        <v>1525</v>
      </c>
      <c r="E27" s="8">
        <v>807</v>
      </c>
      <c r="F27" s="30">
        <v>289</v>
      </c>
      <c r="G27" s="30">
        <f>SUM(G28:G34)</f>
        <v>108</v>
      </c>
      <c r="H27" s="22">
        <f>SUM(C27:G27)</f>
        <v>5709</v>
      </c>
      <c r="I27" s="102"/>
    </row>
    <row r="28" spans="1:9" ht="12.75">
      <c r="A28" s="189"/>
      <c r="B28" s="54" t="s">
        <v>174</v>
      </c>
      <c r="C28" s="146">
        <v>599</v>
      </c>
      <c r="D28" s="31">
        <v>357</v>
      </c>
      <c r="E28" s="10">
        <v>202</v>
      </c>
      <c r="F28" s="31">
        <v>66</v>
      </c>
      <c r="G28" s="31">
        <v>29</v>
      </c>
      <c r="H28" s="22">
        <v>1253</v>
      </c>
      <c r="I28" s="102"/>
    </row>
    <row r="29" spans="1:9" ht="12.75">
      <c r="A29" s="189"/>
      <c r="B29" s="54" t="s">
        <v>175</v>
      </c>
      <c r="C29" s="146">
        <v>579</v>
      </c>
      <c r="D29" s="31">
        <v>284</v>
      </c>
      <c r="E29" s="10">
        <v>162</v>
      </c>
      <c r="F29" s="31">
        <v>58</v>
      </c>
      <c r="G29" s="31">
        <v>21</v>
      </c>
      <c r="H29" s="22">
        <v>1104</v>
      </c>
      <c r="I29" s="102"/>
    </row>
    <row r="30" spans="1:9" ht="12.75">
      <c r="A30" s="189"/>
      <c r="B30" s="54" t="s">
        <v>176</v>
      </c>
      <c r="C30" s="146">
        <v>112</v>
      </c>
      <c r="D30" s="31">
        <v>56</v>
      </c>
      <c r="E30" s="10">
        <v>34</v>
      </c>
      <c r="F30" s="31">
        <v>17</v>
      </c>
      <c r="G30" s="31">
        <v>8</v>
      </c>
      <c r="H30" s="22">
        <v>227</v>
      </c>
      <c r="I30" s="102"/>
    </row>
    <row r="31" spans="1:9" ht="12.75">
      <c r="A31" s="189"/>
      <c r="B31" s="54" t="s">
        <v>177</v>
      </c>
      <c r="C31" s="146">
        <v>445</v>
      </c>
      <c r="D31" s="31">
        <v>268</v>
      </c>
      <c r="E31" s="10">
        <v>123</v>
      </c>
      <c r="F31" s="31">
        <v>47</v>
      </c>
      <c r="G31" s="31">
        <v>19</v>
      </c>
      <c r="H31" s="22">
        <v>902</v>
      </c>
      <c r="I31" s="102"/>
    </row>
    <row r="32" spans="1:9" ht="12.75">
      <c r="A32" s="189"/>
      <c r="B32" s="54" t="s">
        <v>178</v>
      </c>
      <c r="C32" s="146">
        <v>414</v>
      </c>
      <c r="D32" s="31">
        <v>196</v>
      </c>
      <c r="E32" s="10">
        <v>95</v>
      </c>
      <c r="F32" s="31">
        <v>43</v>
      </c>
      <c r="G32" s="31">
        <v>15</v>
      </c>
      <c r="H32" s="22">
        <v>763</v>
      </c>
      <c r="I32" s="102"/>
    </row>
    <row r="33" spans="1:9" ht="12.75">
      <c r="A33" s="189"/>
      <c r="B33" s="54" t="s">
        <v>179</v>
      </c>
      <c r="C33" s="146">
        <v>321</v>
      </c>
      <c r="D33" s="31">
        <v>169</v>
      </c>
      <c r="E33" s="10">
        <v>104</v>
      </c>
      <c r="F33" s="31">
        <v>39</v>
      </c>
      <c r="G33" s="31">
        <v>11</v>
      </c>
      <c r="H33" s="22">
        <v>644</v>
      </c>
      <c r="I33" s="102"/>
    </row>
    <row r="34" spans="1:9" ht="12.75">
      <c r="A34" s="189"/>
      <c r="B34" s="54" t="s">
        <v>180</v>
      </c>
      <c r="C34" s="146">
        <v>510</v>
      </c>
      <c r="D34" s="31">
        <v>195</v>
      </c>
      <c r="E34" s="10">
        <v>87</v>
      </c>
      <c r="F34" s="31">
        <v>19</v>
      </c>
      <c r="G34" s="31">
        <v>5</v>
      </c>
      <c r="H34" s="22">
        <v>816</v>
      </c>
      <c r="I34" s="102"/>
    </row>
    <row r="35" spans="1:9" ht="12.75">
      <c r="A35" s="174"/>
      <c r="B35" s="54"/>
      <c r="C35" s="146"/>
      <c r="D35" s="31"/>
      <c r="E35" s="10"/>
      <c r="F35" s="31"/>
      <c r="G35" s="31"/>
      <c r="H35" s="22"/>
      <c r="I35" s="102"/>
    </row>
    <row r="36" spans="1:9" ht="12.75">
      <c r="A36" s="190" t="s">
        <v>111</v>
      </c>
      <c r="B36" s="51"/>
      <c r="C36" s="150">
        <v>813</v>
      </c>
      <c r="D36" s="30">
        <v>513</v>
      </c>
      <c r="E36" s="8">
        <v>263</v>
      </c>
      <c r="F36" s="30">
        <v>94</v>
      </c>
      <c r="G36" s="30">
        <f>SUM(G37:G42)</f>
        <v>26</v>
      </c>
      <c r="H36" s="22">
        <f>SUM(C36:G36)</f>
        <v>1709</v>
      </c>
      <c r="I36" s="102"/>
    </row>
    <row r="37" spans="1:9" ht="12.75">
      <c r="A37" s="189"/>
      <c r="B37" s="54" t="s">
        <v>181</v>
      </c>
      <c r="C37" s="146">
        <v>46</v>
      </c>
      <c r="D37" s="31">
        <v>42</v>
      </c>
      <c r="E37" s="10">
        <v>16</v>
      </c>
      <c r="F37" s="31">
        <v>14</v>
      </c>
      <c r="G37" s="31">
        <v>1</v>
      </c>
      <c r="H37" s="22">
        <v>119</v>
      </c>
      <c r="I37" s="102"/>
    </row>
    <row r="38" spans="1:9" ht="12.75">
      <c r="A38" s="189"/>
      <c r="B38" s="54" t="s">
        <v>182</v>
      </c>
      <c r="C38" s="146">
        <v>199</v>
      </c>
      <c r="D38" s="31">
        <v>113</v>
      </c>
      <c r="E38" s="10">
        <v>62</v>
      </c>
      <c r="F38" s="31">
        <v>15</v>
      </c>
      <c r="G38" s="31">
        <v>4</v>
      </c>
      <c r="H38" s="22">
        <v>393</v>
      </c>
      <c r="I38" s="102"/>
    </row>
    <row r="39" spans="1:9" ht="12.75">
      <c r="A39" s="189"/>
      <c r="B39" s="54" t="s">
        <v>183</v>
      </c>
      <c r="C39" s="146">
        <v>269</v>
      </c>
      <c r="D39" s="31">
        <v>168</v>
      </c>
      <c r="E39" s="10">
        <v>84</v>
      </c>
      <c r="F39" s="31">
        <v>24</v>
      </c>
      <c r="G39" s="31">
        <v>7</v>
      </c>
      <c r="H39" s="22">
        <v>552</v>
      </c>
      <c r="I39" s="102"/>
    </row>
    <row r="40" spans="1:9" ht="12.75">
      <c r="A40" s="189"/>
      <c r="B40" s="54" t="s">
        <v>184</v>
      </c>
      <c r="C40" s="146">
        <v>51</v>
      </c>
      <c r="D40" s="31">
        <v>35</v>
      </c>
      <c r="E40" s="10">
        <v>23</v>
      </c>
      <c r="F40" s="31">
        <v>7</v>
      </c>
      <c r="G40" s="31">
        <v>3</v>
      </c>
      <c r="H40" s="22">
        <v>119</v>
      </c>
      <c r="I40" s="102"/>
    </row>
    <row r="41" spans="1:9" ht="12.75">
      <c r="A41" s="189"/>
      <c r="B41" s="54" t="s">
        <v>185</v>
      </c>
      <c r="C41" s="146">
        <v>58</v>
      </c>
      <c r="D41" s="31">
        <v>32</v>
      </c>
      <c r="E41" s="10">
        <v>19</v>
      </c>
      <c r="F41" s="31">
        <v>9</v>
      </c>
      <c r="G41" s="31">
        <v>1</v>
      </c>
      <c r="H41" s="22">
        <v>119</v>
      </c>
      <c r="I41" s="102"/>
    </row>
    <row r="42" spans="1:9" ht="12.75">
      <c r="A42" s="189"/>
      <c r="B42" s="54" t="s">
        <v>186</v>
      </c>
      <c r="C42" s="146">
        <v>190</v>
      </c>
      <c r="D42" s="31">
        <v>123</v>
      </c>
      <c r="E42" s="10">
        <v>59</v>
      </c>
      <c r="F42" s="31">
        <v>25</v>
      </c>
      <c r="G42" s="31">
        <v>10</v>
      </c>
      <c r="H42" s="22">
        <v>407</v>
      </c>
      <c r="I42" s="102"/>
    </row>
    <row r="43" spans="1:9" ht="12.75">
      <c r="A43" s="174"/>
      <c r="B43" s="54"/>
      <c r="C43" s="146"/>
      <c r="D43" s="31"/>
      <c r="E43" s="10"/>
      <c r="F43" s="31"/>
      <c r="G43" s="31"/>
      <c r="H43" s="22"/>
      <c r="I43" s="102"/>
    </row>
    <row r="44" spans="1:9" ht="12.75">
      <c r="A44" s="190" t="s">
        <v>112</v>
      </c>
      <c r="B44" s="51"/>
      <c r="C44" s="150">
        <v>688</v>
      </c>
      <c r="D44" s="30">
        <v>416</v>
      </c>
      <c r="E44" s="8">
        <v>207</v>
      </c>
      <c r="F44" s="30">
        <v>70</v>
      </c>
      <c r="G44" s="30">
        <f>SUM(G45:G49)</f>
        <v>21</v>
      </c>
      <c r="H44" s="22">
        <f>SUM(C44:G44)</f>
        <v>1402</v>
      </c>
      <c r="I44" s="102"/>
    </row>
    <row r="45" spans="1:9" ht="12.75">
      <c r="A45" s="189"/>
      <c r="B45" s="54" t="s">
        <v>187</v>
      </c>
      <c r="C45" s="146">
        <v>99</v>
      </c>
      <c r="D45" s="31">
        <v>72</v>
      </c>
      <c r="E45" s="10">
        <v>30</v>
      </c>
      <c r="F45" s="31">
        <v>6</v>
      </c>
      <c r="G45" s="31">
        <v>1</v>
      </c>
      <c r="H45" s="22">
        <v>208</v>
      </c>
      <c r="I45" s="102"/>
    </row>
    <row r="46" spans="1:9" ht="12.75">
      <c r="A46" s="189"/>
      <c r="B46" s="54" t="s">
        <v>188</v>
      </c>
      <c r="C46" s="146">
        <v>30</v>
      </c>
      <c r="D46" s="31">
        <v>38</v>
      </c>
      <c r="E46" s="10">
        <v>13</v>
      </c>
      <c r="F46" s="31">
        <v>6</v>
      </c>
      <c r="G46" s="31">
        <v>6</v>
      </c>
      <c r="H46" s="22">
        <v>93</v>
      </c>
      <c r="I46" s="102"/>
    </row>
    <row r="47" spans="1:9" ht="12.75">
      <c r="A47" s="189"/>
      <c r="B47" s="54" t="s">
        <v>189</v>
      </c>
      <c r="C47" s="146">
        <v>90</v>
      </c>
      <c r="D47" s="31">
        <v>47</v>
      </c>
      <c r="E47" s="10">
        <v>37</v>
      </c>
      <c r="F47" s="31">
        <v>9</v>
      </c>
      <c r="G47" s="31">
        <v>3</v>
      </c>
      <c r="H47" s="22">
        <v>186</v>
      </c>
      <c r="I47" s="102"/>
    </row>
    <row r="48" spans="1:9" ht="12.75">
      <c r="A48" s="189"/>
      <c r="B48" s="54" t="s">
        <v>190</v>
      </c>
      <c r="C48" s="146">
        <v>214</v>
      </c>
      <c r="D48" s="31">
        <v>135</v>
      </c>
      <c r="E48" s="10">
        <v>57</v>
      </c>
      <c r="F48" s="31">
        <v>21</v>
      </c>
      <c r="G48" s="31">
        <v>5</v>
      </c>
      <c r="H48" s="22">
        <v>432</v>
      </c>
      <c r="I48" s="102"/>
    </row>
    <row r="49" spans="1:9" ht="12.75">
      <c r="A49" s="189"/>
      <c r="B49" s="54" t="s">
        <v>191</v>
      </c>
      <c r="C49" s="146">
        <v>255</v>
      </c>
      <c r="D49" s="31">
        <v>124</v>
      </c>
      <c r="E49" s="10">
        <v>70</v>
      </c>
      <c r="F49" s="31">
        <v>28</v>
      </c>
      <c r="G49" s="31">
        <v>6</v>
      </c>
      <c r="H49" s="22">
        <v>483</v>
      </c>
      <c r="I49" s="102"/>
    </row>
    <row r="50" spans="1:9" ht="12.75">
      <c r="A50" s="203"/>
      <c r="B50" s="58"/>
      <c r="C50" s="149"/>
      <c r="D50" s="60"/>
      <c r="E50" s="59"/>
      <c r="F50" s="60"/>
      <c r="G50" s="60"/>
      <c r="H50" s="115"/>
      <c r="I50" s="102"/>
    </row>
    <row r="51" spans="1:9" ht="12.75">
      <c r="A51" s="190" t="s">
        <v>113</v>
      </c>
      <c r="B51" s="51"/>
      <c r="C51" s="150">
        <v>1523</v>
      </c>
      <c r="D51" s="30">
        <v>806</v>
      </c>
      <c r="E51" s="8">
        <v>427</v>
      </c>
      <c r="F51" s="30">
        <v>183</v>
      </c>
      <c r="G51" s="30">
        <f>SUM(G52:G68)</f>
        <v>93</v>
      </c>
      <c r="H51" s="22">
        <f>SUM(C51:G51)</f>
        <v>3032</v>
      </c>
      <c r="I51" s="102"/>
    </row>
    <row r="52" spans="1:9" ht="12.75">
      <c r="A52" s="189"/>
      <c r="B52" s="54" t="s">
        <v>192</v>
      </c>
      <c r="C52" s="146">
        <v>59</v>
      </c>
      <c r="D52" s="31">
        <v>36</v>
      </c>
      <c r="E52" s="10">
        <v>24</v>
      </c>
      <c r="F52" s="31">
        <v>10</v>
      </c>
      <c r="G52" s="31">
        <v>1</v>
      </c>
      <c r="H52" s="22">
        <v>130</v>
      </c>
      <c r="I52" s="102"/>
    </row>
    <row r="53" spans="1:9" ht="12.75">
      <c r="A53" s="189"/>
      <c r="B53" s="54" t="s">
        <v>193</v>
      </c>
      <c r="C53" s="146">
        <v>117</v>
      </c>
      <c r="D53" s="31">
        <v>63</v>
      </c>
      <c r="E53" s="10">
        <v>36</v>
      </c>
      <c r="F53" s="31">
        <v>16</v>
      </c>
      <c r="G53" s="31">
        <v>11</v>
      </c>
      <c r="H53" s="22">
        <v>243</v>
      </c>
      <c r="I53" s="102"/>
    </row>
    <row r="54" spans="1:9" ht="12.75">
      <c r="A54" s="189"/>
      <c r="B54" s="54" t="s">
        <v>194</v>
      </c>
      <c r="C54" s="146">
        <v>130</v>
      </c>
      <c r="D54" s="31">
        <v>73</v>
      </c>
      <c r="E54" s="10">
        <v>40</v>
      </c>
      <c r="F54" s="31">
        <v>11</v>
      </c>
      <c r="G54" s="31">
        <v>9</v>
      </c>
      <c r="H54" s="22">
        <v>263</v>
      </c>
      <c r="I54" s="102"/>
    </row>
    <row r="55" spans="1:9" ht="12.75">
      <c r="A55" s="189"/>
      <c r="B55" s="54" t="s">
        <v>195</v>
      </c>
      <c r="C55" s="146">
        <v>40</v>
      </c>
      <c r="D55" s="31">
        <v>19</v>
      </c>
      <c r="E55" s="10">
        <v>11</v>
      </c>
      <c r="F55" s="31">
        <v>1</v>
      </c>
      <c r="G55" s="31">
        <v>0</v>
      </c>
      <c r="H55" s="22">
        <v>71</v>
      </c>
      <c r="I55" s="102"/>
    </row>
    <row r="56" spans="1:9" ht="12.75">
      <c r="A56" s="189"/>
      <c r="B56" s="54" t="s">
        <v>145</v>
      </c>
      <c r="C56" s="146">
        <v>103</v>
      </c>
      <c r="D56" s="31">
        <v>54</v>
      </c>
      <c r="E56" s="10">
        <v>25</v>
      </c>
      <c r="F56" s="31">
        <v>13</v>
      </c>
      <c r="G56" s="31">
        <v>8</v>
      </c>
      <c r="H56" s="22">
        <v>203</v>
      </c>
      <c r="I56" s="102"/>
    </row>
    <row r="57" spans="1:9" ht="12.75">
      <c r="A57" s="189"/>
      <c r="B57" s="54" t="s">
        <v>196</v>
      </c>
      <c r="C57" s="146">
        <v>131</v>
      </c>
      <c r="D57" s="31">
        <v>79</v>
      </c>
      <c r="E57" s="10">
        <v>50</v>
      </c>
      <c r="F57" s="31">
        <v>30</v>
      </c>
      <c r="G57" s="31">
        <v>13</v>
      </c>
      <c r="H57" s="22">
        <v>303</v>
      </c>
      <c r="I57" s="102"/>
    </row>
    <row r="58" spans="1:9" ht="12.75">
      <c r="A58" s="189"/>
      <c r="B58" s="54" t="s">
        <v>197</v>
      </c>
      <c r="C58" s="146">
        <v>21</v>
      </c>
      <c r="D58" s="31">
        <v>10</v>
      </c>
      <c r="E58" s="10">
        <v>3</v>
      </c>
      <c r="F58" s="31">
        <v>5</v>
      </c>
      <c r="G58" s="31">
        <v>0</v>
      </c>
      <c r="H58" s="22">
        <v>39</v>
      </c>
      <c r="I58" s="102"/>
    </row>
    <row r="59" spans="1:9" ht="12.75">
      <c r="A59" s="189"/>
      <c r="B59" s="54" t="s">
        <v>198</v>
      </c>
      <c r="C59" s="146">
        <v>111</v>
      </c>
      <c r="D59" s="31">
        <v>62</v>
      </c>
      <c r="E59" s="10">
        <v>35</v>
      </c>
      <c r="F59" s="31">
        <v>6</v>
      </c>
      <c r="G59" s="31">
        <v>7</v>
      </c>
      <c r="H59" s="22">
        <v>221</v>
      </c>
      <c r="I59" s="102"/>
    </row>
    <row r="60" spans="1:9" ht="12.75">
      <c r="A60" s="189"/>
      <c r="B60" s="54" t="s">
        <v>199</v>
      </c>
      <c r="C60" s="146">
        <v>183</v>
      </c>
      <c r="D60" s="31">
        <v>64</v>
      </c>
      <c r="E60" s="10">
        <v>31</v>
      </c>
      <c r="F60" s="31">
        <v>11</v>
      </c>
      <c r="G60" s="31">
        <v>9</v>
      </c>
      <c r="H60" s="22">
        <v>298</v>
      </c>
      <c r="I60" s="102"/>
    </row>
    <row r="61" spans="1:9" ht="12.75">
      <c r="A61" s="189"/>
      <c r="B61" s="54" t="s">
        <v>200</v>
      </c>
      <c r="C61" s="146">
        <v>42</v>
      </c>
      <c r="D61" s="31">
        <v>25</v>
      </c>
      <c r="E61" s="10">
        <v>10</v>
      </c>
      <c r="F61" s="31">
        <v>10</v>
      </c>
      <c r="G61" s="31">
        <v>2</v>
      </c>
      <c r="H61" s="22">
        <v>89</v>
      </c>
      <c r="I61" s="102"/>
    </row>
    <row r="62" spans="1:9" ht="12.75">
      <c r="A62" s="189"/>
      <c r="B62" s="54" t="s">
        <v>201</v>
      </c>
      <c r="C62" s="146">
        <v>31</v>
      </c>
      <c r="D62" s="31">
        <v>18</v>
      </c>
      <c r="E62" s="10">
        <v>12</v>
      </c>
      <c r="F62" s="31">
        <v>6</v>
      </c>
      <c r="G62" s="31">
        <v>2</v>
      </c>
      <c r="H62" s="22">
        <v>69</v>
      </c>
      <c r="I62" s="102"/>
    </row>
    <row r="63" spans="1:9" ht="12.75">
      <c r="A63" s="189"/>
      <c r="B63" s="54" t="s">
        <v>202</v>
      </c>
      <c r="C63" s="146">
        <v>11</v>
      </c>
      <c r="D63" s="31">
        <v>9</v>
      </c>
      <c r="E63" s="10">
        <v>9</v>
      </c>
      <c r="F63" s="31">
        <v>4</v>
      </c>
      <c r="G63" s="31">
        <v>1</v>
      </c>
      <c r="H63" s="22">
        <v>34</v>
      </c>
      <c r="I63" s="102"/>
    </row>
    <row r="64" spans="1:9" ht="12.75">
      <c r="A64" s="189"/>
      <c r="B64" s="54" t="s">
        <v>203</v>
      </c>
      <c r="C64" s="146">
        <v>328</v>
      </c>
      <c r="D64" s="31">
        <v>164</v>
      </c>
      <c r="E64" s="10">
        <v>75</v>
      </c>
      <c r="F64" s="31">
        <v>29</v>
      </c>
      <c r="G64" s="31">
        <v>14</v>
      </c>
      <c r="H64" s="22">
        <v>610</v>
      </c>
      <c r="I64" s="102"/>
    </row>
    <row r="65" spans="1:9" ht="12.75">
      <c r="A65" s="189"/>
      <c r="B65" s="54" t="s">
        <v>204</v>
      </c>
      <c r="C65" s="146">
        <v>43</v>
      </c>
      <c r="D65" s="31">
        <v>34</v>
      </c>
      <c r="E65" s="10">
        <v>16</v>
      </c>
      <c r="F65" s="31">
        <v>4</v>
      </c>
      <c r="G65" s="31">
        <v>6</v>
      </c>
      <c r="H65" s="22">
        <v>103</v>
      </c>
      <c r="I65" s="102"/>
    </row>
    <row r="66" spans="1:9" ht="12.75">
      <c r="A66" s="189"/>
      <c r="B66" s="54" t="s">
        <v>205</v>
      </c>
      <c r="C66" s="146">
        <v>121</v>
      </c>
      <c r="D66" s="31">
        <v>63</v>
      </c>
      <c r="E66" s="10">
        <v>36</v>
      </c>
      <c r="F66" s="31">
        <v>19</v>
      </c>
      <c r="G66" s="31">
        <v>6</v>
      </c>
      <c r="H66" s="22">
        <v>245</v>
      </c>
      <c r="I66" s="102"/>
    </row>
    <row r="67" spans="1:9" ht="12.75">
      <c r="A67" s="189"/>
      <c r="B67" s="54" t="s">
        <v>206</v>
      </c>
      <c r="C67" s="146">
        <v>24</v>
      </c>
      <c r="D67" s="31">
        <v>15</v>
      </c>
      <c r="E67" s="10">
        <v>9</v>
      </c>
      <c r="F67" s="31">
        <v>3</v>
      </c>
      <c r="G67" s="31">
        <v>1</v>
      </c>
      <c r="H67" s="22">
        <v>52</v>
      </c>
      <c r="I67" s="102"/>
    </row>
    <row r="68" spans="1:9" ht="12.75">
      <c r="A68" s="189"/>
      <c r="B68" s="54" t="s">
        <v>207</v>
      </c>
      <c r="C68" s="146">
        <v>28</v>
      </c>
      <c r="D68" s="31">
        <v>18</v>
      </c>
      <c r="E68" s="10">
        <v>5</v>
      </c>
      <c r="F68" s="31">
        <v>5</v>
      </c>
      <c r="G68" s="31">
        <v>3</v>
      </c>
      <c r="H68" s="22">
        <v>59</v>
      </c>
      <c r="I68" s="102"/>
    </row>
    <row r="69" spans="1:9" ht="12.75">
      <c r="A69" s="203" t="s">
        <v>108</v>
      </c>
      <c r="B69" s="58"/>
      <c r="C69" s="147" t="s">
        <v>109</v>
      </c>
      <c r="D69" s="57" t="s">
        <v>109</v>
      </c>
      <c r="E69" s="56" t="s">
        <v>109</v>
      </c>
      <c r="F69" s="57" t="s">
        <v>109</v>
      </c>
      <c r="G69" s="57" t="s">
        <v>109</v>
      </c>
      <c r="H69" s="55" t="s">
        <v>109</v>
      </c>
      <c r="I69" s="102"/>
    </row>
  </sheetData>
  <mergeCells count="2">
    <mergeCell ref="A10:B10"/>
    <mergeCell ref="C6:G6"/>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0" max="255" man="1"/>
  </rowBreaks>
</worksheet>
</file>

<file path=xl/worksheets/sheet18.xml><?xml version="1.0" encoding="utf-8"?>
<worksheet xmlns="http://schemas.openxmlformats.org/spreadsheetml/2006/main" xmlns:r="http://schemas.openxmlformats.org/officeDocument/2006/relationships">
  <dimension ref="A1:J146"/>
  <sheetViews>
    <sheetView workbookViewId="0" topLeftCell="A1">
      <selection activeCell="A4" sqref="A4:B70"/>
    </sheetView>
  </sheetViews>
  <sheetFormatPr defaultColWidth="11.421875" defaultRowHeight="12.75"/>
  <cols>
    <col min="1" max="1" width="1.7109375" style="3" customWidth="1"/>
    <col min="2" max="2" width="16.7109375" style="3" customWidth="1"/>
    <col min="3" max="8" width="7.7109375" style="155" customWidth="1"/>
    <col min="9" max="9" width="17.00390625" style="3" customWidth="1"/>
    <col min="10" max="29" width="8.7109375" style="3" customWidth="1"/>
    <col min="30" max="16384" width="11.421875" style="3" customWidth="1"/>
  </cols>
  <sheetData>
    <row r="1" spans="1:2" ht="12">
      <c r="A1" s="2" t="s">
        <v>225</v>
      </c>
      <c r="B1" s="2"/>
    </row>
    <row r="2" spans="1:2" ht="12">
      <c r="A2" s="2" t="s">
        <v>107</v>
      </c>
      <c r="B2" s="2"/>
    </row>
    <row r="4" spans="1:2" ht="12">
      <c r="A4" s="156" t="s">
        <v>11</v>
      </c>
      <c r="B4" s="156"/>
    </row>
    <row r="5" spans="1:9" ht="3" customHeight="1">
      <c r="A5" s="245"/>
      <c r="B5" s="104"/>
      <c r="C5" s="158"/>
      <c r="D5" s="158"/>
      <c r="E5" s="158"/>
      <c r="F5" s="158"/>
      <c r="G5" s="158"/>
      <c r="H5" s="158"/>
      <c r="I5" s="75"/>
    </row>
    <row r="6" spans="1:9" ht="12.75" customHeight="1">
      <c r="A6" s="207" t="s">
        <v>93</v>
      </c>
      <c r="B6" s="244"/>
      <c r="C6" s="300" t="s">
        <v>224</v>
      </c>
      <c r="D6" s="301"/>
      <c r="E6" s="301"/>
      <c r="F6" s="301"/>
      <c r="G6" s="301"/>
      <c r="H6" s="302"/>
      <c r="I6" s="105" t="s">
        <v>66</v>
      </c>
    </row>
    <row r="7" spans="1:9" ht="12">
      <c r="A7" s="206" t="s">
        <v>16</v>
      </c>
      <c r="B7" s="24"/>
      <c r="C7" s="157">
        <v>0</v>
      </c>
      <c r="D7" s="162">
        <v>1</v>
      </c>
      <c r="E7" s="162">
        <v>2</v>
      </c>
      <c r="F7" s="162">
        <v>3</v>
      </c>
      <c r="G7" s="162">
        <v>4</v>
      </c>
      <c r="H7" s="157" t="s">
        <v>106</v>
      </c>
      <c r="I7" s="105" t="s">
        <v>62</v>
      </c>
    </row>
    <row r="8" spans="1:9" ht="3" customHeight="1">
      <c r="A8" s="246" t="s">
        <v>108</v>
      </c>
      <c r="B8" s="167"/>
      <c r="C8" s="149"/>
      <c r="D8" s="154"/>
      <c r="E8" s="154"/>
      <c r="F8" s="154"/>
      <c r="G8" s="154"/>
      <c r="H8" s="149"/>
      <c r="I8" s="55"/>
    </row>
    <row r="9" spans="1:9" ht="3" customHeight="1">
      <c r="A9" s="245"/>
      <c r="B9" s="104"/>
      <c r="C9" s="146"/>
      <c r="D9" s="153"/>
      <c r="E9" s="153"/>
      <c r="F9" s="153"/>
      <c r="G9" s="153"/>
      <c r="H9" s="146"/>
      <c r="I9" s="17"/>
    </row>
    <row r="10" spans="1:9" ht="24" customHeight="1">
      <c r="A10" s="282" t="s">
        <v>13</v>
      </c>
      <c r="B10" s="283"/>
      <c r="C10" s="150">
        <v>20671</v>
      </c>
      <c r="D10" s="152">
        <v>12131</v>
      </c>
      <c r="E10" s="152">
        <v>8923</v>
      </c>
      <c r="F10" s="152">
        <v>4317</v>
      </c>
      <c r="G10" s="152">
        <v>2001</v>
      </c>
      <c r="H10" s="150">
        <v>1531</v>
      </c>
      <c r="I10" s="161">
        <f>SUM(C10:H10)</f>
        <v>49574</v>
      </c>
    </row>
    <row r="11" spans="1:9" ht="12">
      <c r="A11" s="206"/>
      <c r="B11" s="209"/>
      <c r="C11" s="146"/>
      <c r="D11" s="153"/>
      <c r="E11" s="153"/>
      <c r="F11" s="153"/>
      <c r="G11" s="153"/>
      <c r="H11" s="146"/>
      <c r="I11" s="23"/>
    </row>
    <row r="12" spans="1:10" ht="12.75">
      <c r="A12" s="207" t="s">
        <v>110</v>
      </c>
      <c r="B12" s="244"/>
      <c r="C12" s="150">
        <v>16314</v>
      </c>
      <c r="D12" s="152">
        <v>9407</v>
      </c>
      <c r="E12" s="152">
        <v>6703</v>
      </c>
      <c r="F12" s="152">
        <v>2982</v>
      </c>
      <c r="G12" s="152">
        <v>1314</v>
      </c>
      <c r="H12" s="150">
        <f>SUM(H13:H25)</f>
        <v>1002</v>
      </c>
      <c r="I12" s="22">
        <f>SUM(C12:H12)</f>
        <v>37722</v>
      </c>
      <c r="J12"/>
    </row>
    <row r="13" spans="1:10" ht="12.75">
      <c r="A13" s="247"/>
      <c r="B13" s="209" t="s">
        <v>161</v>
      </c>
      <c r="C13" s="146">
        <v>911</v>
      </c>
      <c r="D13" s="153">
        <v>523</v>
      </c>
      <c r="E13" s="153">
        <v>414</v>
      </c>
      <c r="F13" s="153">
        <v>127</v>
      </c>
      <c r="G13" s="153">
        <v>56</v>
      </c>
      <c r="H13" s="146">
        <v>45</v>
      </c>
      <c r="I13" s="22">
        <v>2076</v>
      </c>
      <c r="J13"/>
    </row>
    <row r="14" spans="1:10" ht="12.75">
      <c r="A14" s="247"/>
      <c r="B14" s="209" t="s">
        <v>162</v>
      </c>
      <c r="C14" s="146">
        <v>2092</v>
      </c>
      <c r="D14" s="153">
        <v>1382</v>
      </c>
      <c r="E14" s="153">
        <v>967</v>
      </c>
      <c r="F14" s="153">
        <v>449</v>
      </c>
      <c r="G14" s="153">
        <v>223</v>
      </c>
      <c r="H14" s="146">
        <v>216</v>
      </c>
      <c r="I14" s="22">
        <v>5329</v>
      </c>
      <c r="J14"/>
    </row>
    <row r="15" spans="1:10" ht="12.75">
      <c r="A15" s="247"/>
      <c r="B15" s="209" t="s">
        <v>163</v>
      </c>
      <c r="C15" s="146">
        <v>504</v>
      </c>
      <c r="D15" s="153">
        <v>413</v>
      </c>
      <c r="E15" s="153">
        <v>281</v>
      </c>
      <c r="F15" s="153">
        <v>156</v>
      </c>
      <c r="G15" s="153">
        <v>73</v>
      </c>
      <c r="H15" s="146">
        <v>36</v>
      </c>
      <c r="I15" s="22">
        <v>1463</v>
      </c>
      <c r="J15"/>
    </row>
    <row r="16" spans="1:10" ht="12.75">
      <c r="A16" s="247"/>
      <c r="B16" s="209" t="s">
        <v>164</v>
      </c>
      <c r="C16" s="146">
        <v>1127</v>
      </c>
      <c r="D16" s="153">
        <v>666</v>
      </c>
      <c r="E16" s="153">
        <v>486</v>
      </c>
      <c r="F16" s="153">
        <v>215</v>
      </c>
      <c r="G16" s="153">
        <v>72</v>
      </c>
      <c r="H16" s="146">
        <v>79</v>
      </c>
      <c r="I16" s="22">
        <v>2645</v>
      </c>
      <c r="J16"/>
    </row>
    <row r="17" spans="1:10" ht="12.75">
      <c r="A17" s="247"/>
      <c r="B17" s="209" t="s">
        <v>165</v>
      </c>
      <c r="C17" s="146">
        <v>1185</v>
      </c>
      <c r="D17" s="153">
        <v>697</v>
      </c>
      <c r="E17" s="153">
        <v>516</v>
      </c>
      <c r="F17" s="153">
        <v>264</v>
      </c>
      <c r="G17" s="153">
        <v>116</v>
      </c>
      <c r="H17" s="146">
        <v>62</v>
      </c>
      <c r="I17" s="22">
        <v>2840</v>
      </c>
      <c r="J17"/>
    </row>
    <row r="18" spans="1:10" ht="12.75">
      <c r="A18" s="247"/>
      <c r="B18" s="209" t="s">
        <v>166</v>
      </c>
      <c r="C18" s="146">
        <v>974</v>
      </c>
      <c r="D18" s="153">
        <v>619</v>
      </c>
      <c r="E18" s="153">
        <v>452</v>
      </c>
      <c r="F18" s="153">
        <v>214</v>
      </c>
      <c r="G18" s="153">
        <v>77</v>
      </c>
      <c r="H18" s="146">
        <v>70</v>
      </c>
      <c r="I18" s="22">
        <v>2406</v>
      </c>
      <c r="J18"/>
    </row>
    <row r="19" spans="1:10" ht="12.75">
      <c r="A19" s="247"/>
      <c r="B19" s="209" t="s">
        <v>167</v>
      </c>
      <c r="C19" s="146">
        <v>616</v>
      </c>
      <c r="D19" s="153">
        <v>470</v>
      </c>
      <c r="E19" s="153">
        <v>322</v>
      </c>
      <c r="F19" s="153">
        <v>189</v>
      </c>
      <c r="G19" s="153">
        <v>82</v>
      </c>
      <c r="H19" s="146">
        <v>62</v>
      </c>
      <c r="I19" s="22">
        <v>1741</v>
      </c>
      <c r="J19"/>
    </row>
    <row r="20" spans="1:10" ht="12.75">
      <c r="A20" s="247"/>
      <c r="B20" s="209" t="s">
        <v>168</v>
      </c>
      <c r="C20" s="146">
        <v>3279</v>
      </c>
      <c r="D20" s="153">
        <v>1456</v>
      </c>
      <c r="E20" s="153">
        <v>928</v>
      </c>
      <c r="F20" s="153">
        <v>399</v>
      </c>
      <c r="G20" s="153">
        <v>179</v>
      </c>
      <c r="H20" s="146">
        <v>146</v>
      </c>
      <c r="I20" s="22">
        <v>6387</v>
      </c>
      <c r="J20"/>
    </row>
    <row r="21" spans="1:10" ht="12.75">
      <c r="A21" s="247"/>
      <c r="B21" s="209" t="s">
        <v>169</v>
      </c>
      <c r="C21" s="146">
        <v>1671</v>
      </c>
      <c r="D21" s="153">
        <v>820</v>
      </c>
      <c r="E21" s="153">
        <v>570</v>
      </c>
      <c r="F21" s="153">
        <v>206</v>
      </c>
      <c r="G21" s="153">
        <v>86</v>
      </c>
      <c r="H21" s="146">
        <v>71</v>
      </c>
      <c r="I21" s="22">
        <v>3424</v>
      </c>
      <c r="J21"/>
    </row>
    <row r="22" spans="1:10" ht="12.75">
      <c r="A22" s="247"/>
      <c r="B22" s="209" t="s">
        <v>170</v>
      </c>
      <c r="C22" s="146">
        <v>2244</v>
      </c>
      <c r="D22" s="153">
        <v>1281</v>
      </c>
      <c r="E22" s="153">
        <v>926</v>
      </c>
      <c r="F22" s="153">
        <v>329</v>
      </c>
      <c r="G22" s="153">
        <v>130</v>
      </c>
      <c r="H22" s="146">
        <v>75</v>
      </c>
      <c r="I22" s="22">
        <v>4985</v>
      </c>
      <c r="J22"/>
    </row>
    <row r="23" spans="1:10" ht="12.75">
      <c r="A23" s="247"/>
      <c r="B23" s="209" t="s">
        <v>171</v>
      </c>
      <c r="C23" s="146">
        <v>788</v>
      </c>
      <c r="D23" s="153">
        <v>471</v>
      </c>
      <c r="E23" s="153">
        <v>384</v>
      </c>
      <c r="F23" s="153">
        <v>173</v>
      </c>
      <c r="G23" s="153">
        <v>84</v>
      </c>
      <c r="H23" s="146">
        <v>57</v>
      </c>
      <c r="I23" s="22">
        <v>1957</v>
      </c>
      <c r="J23"/>
    </row>
    <row r="24" spans="1:10" ht="12.75">
      <c r="A24" s="247"/>
      <c r="B24" s="209" t="s">
        <v>172</v>
      </c>
      <c r="C24" s="146">
        <v>452</v>
      </c>
      <c r="D24" s="153">
        <v>288</v>
      </c>
      <c r="E24" s="153">
        <v>189</v>
      </c>
      <c r="F24" s="153">
        <v>99</v>
      </c>
      <c r="G24" s="153">
        <v>70</v>
      </c>
      <c r="H24" s="146">
        <v>37</v>
      </c>
      <c r="I24" s="22">
        <v>1135</v>
      </c>
      <c r="J24"/>
    </row>
    <row r="25" spans="1:10" ht="12.75">
      <c r="A25" s="247"/>
      <c r="B25" s="209" t="s">
        <v>173</v>
      </c>
      <c r="C25" s="146">
        <v>471</v>
      </c>
      <c r="D25" s="153">
        <v>321</v>
      </c>
      <c r="E25" s="153">
        <v>268</v>
      </c>
      <c r="F25" s="153">
        <v>162</v>
      </c>
      <c r="G25" s="153">
        <v>66</v>
      </c>
      <c r="H25" s="146">
        <v>46</v>
      </c>
      <c r="I25" s="22">
        <v>1334</v>
      </c>
      <c r="J25"/>
    </row>
    <row r="26" spans="1:10" ht="12.75">
      <c r="A26" s="206"/>
      <c r="B26" s="209"/>
      <c r="C26" s="146"/>
      <c r="D26" s="153"/>
      <c r="E26" s="153"/>
      <c r="F26" s="153"/>
      <c r="G26" s="153"/>
      <c r="H26" s="146"/>
      <c r="I26" s="22"/>
      <c r="J26"/>
    </row>
    <row r="27" spans="1:10" ht="12.75">
      <c r="A27" s="207" t="s">
        <v>86</v>
      </c>
      <c r="B27" s="244"/>
      <c r="C27" s="150">
        <v>2154</v>
      </c>
      <c r="D27" s="152">
        <v>1352</v>
      </c>
      <c r="E27" s="152">
        <v>1080</v>
      </c>
      <c r="F27" s="152">
        <v>597</v>
      </c>
      <c r="G27" s="152">
        <v>307</v>
      </c>
      <c r="H27" s="150">
        <f>SUM(H28:H34)</f>
        <v>219</v>
      </c>
      <c r="I27" s="22">
        <f>SUM(C27:H27)</f>
        <v>5709</v>
      </c>
      <c r="J27"/>
    </row>
    <row r="28" spans="1:10" ht="12.75">
      <c r="A28" s="247"/>
      <c r="B28" s="209" t="s">
        <v>174</v>
      </c>
      <c r="C28" s="146">
        <v>449</v>
      </c>
      <c r="D28" s="153">
        <v>292</v>
      </c>
      <c r="E28" s="153">
        <v>253</v>
      </c>
      <c r="F28" s="153">
        <v>139</v>
      </c>
      <c r="G28" s="153">
        <v>65</v>
      </c>
      <c r="H28" s="146">
        <v>55</v>
      </c>
      <c r="I28" s="22">
        <v>1253</v>
      </c>
      <c r="J28"/>
    </row>
    <row r="29" spans="1:10" ht="12.75">
      <c r="A29" s="247"/>
      <c r="B29" s="209" t="s">
        <v>175</v>
      </c>
      <c r="C29" s="146">
        <v>400</v>
      </c>
      <c r="D29" s="153">
        <v>266</v>
      </c>
      <c r="E29" s="153">
        <v>211</v>
      </c>
      <c r="F29" s="153">
        <v>123</v>
      </c>
      <c r="G29" s="153">
        <v>62</v>
      </c>
      <c r="H29" s="146">
        <v>42</v>
      </c>
      <c r="I29" s="22">
        <v>1104</v>
      </c>
      <c r="J29"/>
    </row>
    <row r="30" spans="1:10" ht="12.75">
      <c r="A30" s="247"/>
      <c r="B30" s="209" t="s">
        <v>176</v>
      </c>
      <c r="C30" s="146">
        <v>84</v>
      </c>
      <c r="D30" s="153">
        <v>44</v>
      </c>
      <c r="E30" s="153">
        <v>34</v>
      </c>
      <c r="F30" s="153">
        <v>25</v>
      </c>
      <c r="G30" s="153">
        <v>21</v>
      </c>
      <c r="H30" s="146">
        <v>19</v>
      </c>
      <c r="I30" s="22">
        <v>227</v>
      </c>
      <c r="J30"/>
    </row>
    <row r="31" spans="1:10" ht="12.75">
      <c r="A31" s="247"/>
      <c r="B31" s="209" t="s">
        <v>177</v>
      </c>
      <c r="C31" s="146">
        <v>313</v>
      </c>
      <c r="D31" s="153">
        <v>228</v>
      </c>
      <c r="E31" s="153">
        <v>182</v>
      </c>
      <c r="F31" s="153">
        <v>92</v>
      </c>
      <c r="G31" s="153">
        <v>53</v>
      </c>
      <c r="H31" s="146">
        <v>34</v>
      </c>
      <c r="I31" s="22">
        <v>902</v>
      </c>
      <c r="J31"/>
    </row>
    <row r="32" spans="1:10" ht="12.75">
      <c r="A32" s="247"/>
      <c r="B32" s="209" t="s">
        <v>178</v>
      </c>
      <c r="C32" s="146">
        <v>294</v>
      </c>
      <c r="D32" s="153">
        <v>176</v>
      </c>
      <c r="E32" s="153">
        <v>152</v>
      </c>
      <c r="F32" s="153">
        <v>72</v>
      </c>
      <c r="G32" s="153">
        <v>40</v>
      </c>
      <c r="H32" s="146">
        <v>29</v>
      </c>
      <c r="I32" s="22">
        <v>763</v>
      </c>
      <c r="J32"/>
    </row>
    <row r="33" spans="1:10" ht="12.75">
      <c r="A33" s="247"/>
      <c r="B33" s="209" t="s">
        <v>179</v>
      </c>
      <c r="C33" s="146">
        <v>240</v>
      </c>
      <c r="D33" s="153">
        <v>140</v>
      </c>
      <c r="E33" s="153">
        <v>112</v>
      </c>
      <c r="F33" s="153">
        <v>84</v>
      </c>
      <c r="G33" s="153">
        <v>37</v>
      </c>
      <c r="H33" s="146">
        <v>31</v>
      </c>
      <c r="I33" s="22">
        <v>644</v>
      </c>
      <c r="J33"/>
    </row>
    <row r="34" spans="1:10" ht="12.75">
      <c r="A34" s="247"/>
      <c r="B34" s="209" t="s">
        <v>180</v>
      </c>
      <c r="C34" s="146">
        <v>374</v>
      </c>
      <c r="D34" s="153">
        <v>206</v>
      </c>
      <c r="E34" s="153">
        <v>136</v>
      </c>
      <c r="F34" s="153">
        <v>62</v>
      </c>
      <c r="G34" s="153">
        <v>29</v>
      </c>
      <c r="H34" s="146">
        <v>9</v>
      </c>
      <c r="I34" s="22">
        <v>816</v>
      </c>
      <c r="J34"/>
    </row>
    <row r="35" spans="1:10" ht="12.75">
      <c r="A35" s="206"/>
      <c r="B35" s="209"/>
      <c r="C35" s="146"/>
      <c r="D35" s="153"/>
      <c r="E35" s="153"/>
      <c r="F35" s="153"/>
      <c r="G35" s="153"/>
      <c r="H35" s="146"/>
      <c r="I35" s="22"/>
      <c r="J35"/>
    </row>
    <row r="36" spans="1:10" ht="12.75">
      <c r="A36" s="207" t="s">
        <v>111</v>
      </c>
      <c r="B36" s="244"/>
      <c r="C36" s="150">
        <v>556</v>
      </c>
      <c r="D36" s="152">
        <v>370</v>
      </c>
      <c r="E36" s="152">
        <v>352</v>
      </c>
      <c r="F36" s="152">
        <v>232</v>
      </c>
      <c r="G36" s="152">
        <v>115</v>
      </c>
      <c r="H36" s="150">
        <f>SUM(H37:H42)</f>
        <v>84</v>
      </c>
      <c r="I36" s="22">
        <f>SUM(C36:H36)</f>
        <v>1709</v>
      </c>
      <c r="J36"/>
    </row>
    <row r="37" spans="1:10" ht="12.75">
      <c r="A37" s="247"/>
      <c r="B37" s="209" t="s">
        <v>181</v>
      </c>
      <c r="C37" s="146">
        <v>26</v>
      </c>
      <c r="D37" s="153">
        <v>29</v>
      </c>
      <c r="E37" s="153">
        <v>22</v>
      </c>
      <c r="F37" s="153">
        <v>17</v>
      </c>
      <c r="G37" s="153">
        <v>13</v>
      </c>
      <c r="H37" s="146">
        <v>12</v>
      </c>
      <c r="I37" s="22">
        <v>119</v>
      </c>
      <c r="J37"/>
    </row>
    <row r="38" spans="1:10" ht="12.75">
      <c r="A38" s="247"/>
      <c r="B38" s="209" t="s">
        <v>182</v>
      </c>
      <c r="C38" s="146">
        <v>131</v>
      </c>
      <c r="D38" s="153">
        <v>86</v>
      </c>
      <c r="E38" s="153">
        <v>92</v>
      </c>
      <c r="F38" s="153">
        <v>48</v>
      </c>
      <c r="G38" s="153">
        <v>24</v>
      </c>
      <c r="H38" s="146">
        <v>12</v>
      </c>
      <c r="I38" s="22">
        <v>393</v>
      </c>
      <c r="J38"/>
    </row>
    <row r="39" spans="1:10" ht="12.75">
      <c r="A39" s="247"/>
      <c r="B39" s="209" t="s">
        <v>183</v>
      </c>
      <c r="C39" s="146">
        <v>205</v>
      </c>
      <c r="D39" s="153">
        <v>120</v>
      </c>
      <c r="E39" s="153">
        <v>112</v>
      </c>
      <c r="F39" s="153">
        <v>67</v>
      </c>
      <c r="G39" s="153">
        <v>24</v>
      </c>
      <c r="H39" s="146">
        <v>24</v>
      </c>
      <c r="I39" s="22">
        <v>552</v>
      </c>
      <c r="J39"/>
    </row>
    <row r="40" spans="1:10" ht="12.75">
      <c r="A40" s="247"/>
      <c r="B40" s="209" t="s">
        <v>184</v>
      </c>
      <c r="C40" s="146">
        <v>39</v>
      </c>
      <c r="D40" s="153">
        <v>16</v>
      </c>
      <c r="E40" s="153">
        <v>22</v>
      </c>
      <c r="F40" s="153">
        <v>20</v>
      </c>
      <c r="G40" s="153">
        <v>11</v>
      </c>
      <c r="H40" s="146">
        <v>11</v>
      </c>
      <c r="I40" s="22">
        <v>119</v>
      </c>
      <c r="J40"/>
    </row>
    <row r="41" spans="1:10" ht="12.75">
      <c r="A41" s="247"/>
      <c r="B41" s="209" t="s">
        <v>185</v>
      </c>
      <c r="C41" s="146">
        <v>44</v>
      </c>
      <c r="D41" s="153">
        <v>18</v>
      </c>
      <c r="E41" s="153">
        <v>24</v>
      </c>
      <c r="F41" s="153">
        <v>19</v>
      </c>
      <c r="G41" s="153">
        <v>7</v>
      </c>
      <c r="H41" s="146">
        <v>7</v>
      </c>
      <c r="I41" s="22">
        <v>119</v>
      </c>
      <c r="J41"/>
    </row>
    <row r="42" spans="1:10" ht="12.75">
      <c r="A42" s="247"/>
      <c r="B42" s="209" t="s">
        <v>186</v>
      </c>
      <c r="C42" s="146">
        <v>111</v>
      </c>
      <c r="D42" s="153">
        <v>101</v>
      </c>
      <c r="E42" s="153">
        <v>80</v>
      </c>
      <c r="F42" s="153">
        <v>61</v>
      </c>
      <c r="G42" s="153">
        <v>36</v>
      </c>
      <c r="H42" s="146">
        <v>18</v>
      </c>
      <c r="I42" s="22">
        <v>407</v>
      </c>
      <c r="J42"/>
    </row>
    <row r="43" spans="1:10" ht="12.75">
      <c r="A43" s="206"/>
      <c r="B43" s="209"/>
      <c r="C43" s="146"/>
      <c r="D43" s="153"/>
      <c r="E43" s="153"/>
      <c r="F43" s="153"/>
      <c r="G43" s="153"/>
      <c r="H43" s="146"/>
      <c r="I43" s="22"/>
      <c r="J43"/>
    </row>
    <row r="44" spans="1:10" ht="12.75">
      <c r="A44" s="207" t="s">
        <v>112</v>
      </c>
      <c r="B44" s="244"/>
      <c r="C44" s="150">
        <v>458</v>
      </c>
      <c r="D44" s="152">
        <v>340</v>
      </c>
      <c r="E44" s="152">
        <v>294</v>
      </c>
      <c r="F44" s="152">
        <v>175</v>
      </c>
      <c r="G44" s="152">
        <v>83</v>
      </c>
      <c r="H44" s="150">
        <f>SUM(H45:H49)</f>
        <v>52</v>
      </c>
      <c r="I44" s="22">
        <f>SUM(C44:H44)</f>
        <v>1402</v>
      </c>
      <c r="J44"/>
    </row>
    <row r="45" spans="1:10" ht="12.75">
      <c r="A45" s="247"/>
      <c r="B45" s="209" t="s">
        <v>187</v>
      </c>
      <c r="C45" s="146">
        <v>61</v>
      </c>
      <c r="D45" s="153">
        <v>56</v>
      </c>
      <c r="E45" s="153">
        <v>45</v>
      </c>
      <c r="F45" s="153">
        <v>31</v>
      </c>
      <c r="G45" s="153">
        <v>9</v>
      </c>
      <c r="H45" s="146">
        <v>6</v>
      </c>
      <c r="I45" s="22">
        <v>208</v>
      </c>
      <c r="J45"/>
    </row>
    <row r="46" spans="1:10" ht="12.75">
      <c r="A46" s="247"/>
      <c r="B46" s="209" t="s">
        <v>188</v>
      </c>
      <c r="C46" s="146">
        <v>16</v>
      </c>
      <c r="D46" s="153">
        <v>24</v>
      </c>
      <c r="E46" s="153">
        <v>19</v>
      </c>
      <c r="F46" s="153">
        <v>19</v>
      </c>
      <c r="G46" s="153">
        <v>7</v>
      </c>
      <c r="H46" s="146">
        <v>8</v>
      </c>
      <c r="I46" s="22">
        <v>93</v>
      </c>
      <c r="J46"/>
    </row>
    <row r="47" spans="1:10" ht="12.75">
      <c r="A47" s="247"/>
      <c r="B47" s="209" t="s">
        <v>189</v>
      </c>
      <c r="C47" s="146">
        <v>51</v>
      </c>
      <c r="D47" s="153">
        <v>37</v>
      </c>
      <c r="E47" s="153">
        <v>45</v>
      </c>
      <c r="F47" s="153">
        <v>32</v>
      </c>
      <c r="G47" s="153">
        <v>12</v>
      </c>
      <c r="H47" s="146">
        <v>9</v>
      </c>
      <c r="I47" s="22">
        <v>186</v>
      </c>
      <c r="J47"/>
    </row>
    <row r="48" spans="1:10" ht="12.75">
      <c r="A48" s="247"/>
      <c r="B48" s="209" t="s">
        <v>190</v>
      </c>
      <c r="C48" s="146">
        <v>144</v>
      </c>
      <c r="D48" s="153">
        <v>113</v>
      </c>
      <c r="E48" s="153">
        <v>93</v>
      </c>
      <c r="F48" s="153">
        <v>42</v>
      </c>
      <c r="G48" s="153">
        <v>26</v>
      </c>
      <c r="H48" s="146">
        <v>14</v>
      </c>
      <c r="I48" s="22">
        <v>432</v>
      </c>
      <c r="J48"/>
    </row>
    <row r="49" spans="1:10" ht="12.75">
      <c r="A49" s="247"/>
      <c r="B49" s="209" t="s">
        <v>191</v>
      </c>
      <c r="C49" s="146">
        <v>186</v>
      </c>
      <c r="D49" s="153">
        <v>110</v>
      </c>
      <c r="E49" s="153">
        <v>92</v>
      </c>
      <c r="F49" s="153">
        <v>51</v>
      </c>
      <c r="G49" s="153">
        <v>29</v>
      </c>
      <c r="H49" s="146">
        <v>15</v>
      </c>
      <c r="I49" s="22">
        <v>483</v>
      </c>
      <c r="J49"/>
    </row>
    <row r="50" spans="1:10" ht="12.75">
      <c r="A50" s="246"/>
      <c r="B50" s="167"/>
      <c r="C50" s="149"/>
      <c r="D50" s="154"/>
      <c r="E50" s="154"/>
      <c r="F50" s="154"/>
      <c r="G50" s="154"/>
      <c r="H50" s="149"/>
      <c r="I50" s="115"/>
      <c r="J50"/>
    </row>
    <row r="51" spans="1:10" ht="12.75">
      <c r="A51" s="206"/>
      <c r="B51" s="104"/>
      <c r="C51" s="146"/>
      <c r="D51" s="153"/>
      <c r="E51" s="153"/>
      <c r="F51" s="153"/>
      <c r="G51" s="153"/>
      <c r="H51" s="146"/>
      <c r="I51" s="22"/>
      <c r="J51"/>
    </row>
    <row r="52" spans="1:10" ht="12.75">
      <c r="A52" s="207" t="s">
        <v>113</v>
      </c>
      <c r="B52" s="244"/>
      <c r="C52" s="150">
        <v>1189</v>
      </c>
      <c r="D52" s="152">
        <v>662</v>
      </c>
      <c r="E52" s="152">
        <v>494</v>
      </c>
      <c r="F52" s="152">
        <v>331</v>
      </c>
      <c r="G52" s="152">
        <v>182</v>
      </c>
      <c r="H52" s="150">
        <f>SUM(H53:H69)</f>
        <v>174</v>
      </c>
      <c r="I52" s="22">
        <f>SUM(C52:H52)</f>
        <v>3032</v>
      </c>
      <c r="J52"/>
    </row>
    <row r="53" spans="1:10" ht="12.75">
      <c r="A53" s="247"/>
      <c r="B53" s="209" t="s">
        <v>192</v>
      </c>
      <c r="C53" s="146">
        <v>37</v>
      </c>
      <c r="D53" s="153">
        <v>34</v>
      </c>
      <c r="E53" s="153">
        <v>18</v>
      </c>
      <c r="F53" s="153">
        <v>17</v>
      </c>
      <c r="G53" s="153">
        <v>13</v>
      </c>
      <c r="H53" s="146">
        <v>11</v>
      </c>
      <c r="I53" s="22">
        <v>130</v>
      </c>
      <c r="J53"/>
    </row>
    <row r="54" spans="1:10" ht="12.75">
      <c r="A54" s="247"/>
      <c r="B54" s="209" t="s">
        <v>193</v>
      </c>
      <c r="C54" s="146">
        <v>80</v>
      </c>
      <c r="D54" s="153">
        <v>60</v>
      </c>
      <c r="E54" s="153">
        <v>40</v>
      </c>
      <c r="F54" s="153">
        <v>35</v>
      </c>
      <c r="G54" s="153">
        <v>13</v>
      </c>
      <c r="H54" s="146">
        <v>15</v>
      </c>
      <c r="I54" s="22">
        <v>243</v>
      </c>
      <c r="J54"/>
    </row>
    <row r="55" spans="1:10" ht="12.75">
      <c r="A55" s="247"/>
      <c r="B55" s="209" t="s">
        <v>194</v>
      </c>
      <c r="C55" s="146">
        <v>108</v>
      </c>
      <c r="D55" s="153">
        <v>64</v>
      </c>
      <c r="E55" s="153">
        <v>44</v>
      </c>
      <c r="F55" s="153">
        <v>24</v>
      </c>
      <c r="G55" s="153">
        <v>5</v>
      </c>
      <c r="H55" s="146">
        <v>18</v>
      </c>
      <c r="I55" s="22">
        <v>263</v>
      </c>
      <c r="J55"/>
    </row>
    <row r="56" spans="1:10" ht="12.75">
      <c r="A56" s="247"/>
      <c r="B56" s="209" t="s">
        <v>195</v>
      </c>
      <c r="C56" s="146">
        <v>36</v>
      </c>
      <c r="D56" s="153">
        <v>13</v>
      </c>
      <c r="E56" s="153">
        <v>13</v>
      </c>
      <c r="F56" s="153">
        <v>6</v>
      </c>
      <c r="G56" s="153">
        <v>2</v>
      </c>
      <c r="H56" s="146">
        <v>1</v>
      </c>
      <c r="I56" s="22">
        <v>71</v>
      </c>
      <c r="J56"/>
    </row>
    <row r="57" spans="1:10" ht="12.75">
      <c r="A57" s="247"/>
      <c r="B57" s="209" t="s">
        <v>145</v>
      </c>
      <c r="C57" s="146">
        <v>80</v>
      </c>
      <c r="D57" s="153">
        <v>44</v>
      </c>
      <c r="E57" s="153">
        <v>43</v>
      </c>
      <c r="F57" s="153">
        <v>14</v>
      </c>
      <c r="G57" s="153">
        <v>13</v>
      </c>
      <c r="H57" s="146">
        <v>9</v>
      </c>
      <c r="I57" s="22">
        <v>203</v>
      </c>
      <c r="J57"/>
    </row>
    <row r="58" spans="1:10" ht="12.75">
      <c r="A58" s="247"/>
      <c r="B58" s="209" t="s">
        <v>196</v>
      </c>
      <c r="C58" s="146">
        <v>97</v>
      </c>
      <c r="D58" s="153">
        <v>66</v>
      </c>
      <c r="E58" s="153">
        <v>48</v>
      </c>
      <c r="F58" s="153">
        <v>45</v>
      </c>
      <c r="G58" s="153">
        <v>25</v>
      </c>
      <c r="H58" s="146">
        <v>22</v>
      </c>
      <c r="I58" s="22">
        <v>303</v>
      </c>
      <c r="J58"/>
    </row>
    <row r="59" spans="1:10" ht="12.75">
      <c r="A59" s="247"/>
      <c r="B59" s="209" t="s">
        <v>197</v>
      </c>
      <c r="C59" s="146">
        <v>14</v>
      </c>
      <c r="D59" s="153">
        <v>6</v>
      </c>
      <c r="E59" s="153">
        <v>7</v>
      </c>
      <c r="F59" s="153">
        <v>6</v>
      </c>
      <c r="G59" s="153">
        <v>3</v>
      </c>
      <c r="H59" s="146">
        <v>3</v>
      </c>
      <c r="I59" s="22">
        <v>39</v>
      </c>
      <c r="J59"/>
    </row>
    <row r="60" spans="1:10" ht="12.75">
      <c r="A60" s="247"/>
      <c r="B60" s="209" t="s">
        <v>198</v>
      </c>
      <c r="C60" s="146">
        <v>88</v>
      </c>
      <c r="D60" s="153">
        <v>42</v>
      </c>
      <c r="E60" s="153">
        <v>41</v>
      </c>
      <c r="F60" s="153">
        <v>22</v>
      </c>
      <c r="G60" s="153">
        <v>15</v>
      </c>
      <c r="H60" s="146">
        <v>13</v>
      </c>
      <c r="I60" s="22">
        <v>221</v>
      </c>
      <c r="J60"/>
    </row>
    <row r="61" spans="1:10" ht="12.75">
      <c r="A61" s="247"/>
      <c r="B61" s="209" t="s">
        <v>199</v>
      </c>
      <c r="C61" s="146">
        <v>165</v>
      </c>
      <c r="D61" s="153">
        <v>53</v>
      </c>
      <c r="E61" s="153">
        <v>35</v>
      </c>
      <c r="F61" s="153">
        <v>20</v>
      </c>
      <c r="G61" s="153">
        <v>15</v>
      </c>
      <c r="H61" s="146">
        <v>10</v>
      </c>
      <c r="I61" s="22">
        <v>298</v>
      </c>
      <c r="J61"/>
    </row>
    <row r="62" spans="1:10" ht="12.75">
      <c r="A62" s="247"/>
      <c r="B62" s="209" t="s">
        <v>200</v>
      </c>
      <c r="C62" s="146">
        <v>31</v>
      </c>
      <c r="D62" s="153">
        <v>19</v>
      </c>
      <c r="E62" s="153">
        <v>12</v>
      </c>
      <c r="F62" s="153">
        <v>14</v>
      </c>
      <c r="G62" s="153">
        <v>5</v>
      </c>
      <c r="H62" s="146">
        <v>8</v>
      </c>
      <c r="I62" s="22">
        <v>89</v>
      </c>
      <c r="J62"/>
    </row>
    <row r="63" spans="1:10" ht="12.75">
      <c r="A63" s="247"/>
      <c r="B63" s="209" t="s">
        <v>201</v>
      </c>
      <c r="C63" s="146">
        <v>27</v>
      </c>
      <c r="D63" s="153">
        <v>12</v>
      </c>
      <c r="E63" s="153">
        <v>9</v>
      </c>
      <c r="F63" s="153">
        <v>12</v>
      </c>
      <c r="G63" s="153">
        <v>5</v>
      </c>
      <c r="H63" s="146">
        <v>4</v>
      </c>
      <c r="I63" s="22">
        <v>69</v>
      </c>
      <c r="J63"/>
    </row>
    <row r="64" spans="1:10" ht="12.75">
      <c r="A64" s="247"/>
      <c r="B64" s="209" t="s">
        <v>202</v>
      </c>
      <c r="C64" s="146">
        <v>9</v>
      </c>
      <c r="D64" s="153">
        <v>7</v>
      </c>
      <c r="E64" s="153">
        <v>6</v>
      </c>
      <c r="F64" s="153">
        <v>5</v>
      </c>
      <c r="G64" s="153">
        <v>3</v>
      </c>
      <c r="H64" s="146">
        <v>4</v>
      </c>
      <c r="I64" s="22">
        <v>34</v>
      </c>
      <c r="J64"/>
    </row>
    <row r="65" spans="1:10" ht="12.75">
      <c r="A65" s="247"/>
      <c r="B65" s="209" t="s">
        <v>203</v>
      </c>
      <c r="C65" s="146">
        <v>259</v>
      </c>
      <c r="D65" s="153">
        <v>132</v>
      </c>
      <c r="E65" s="153">
        <v>104</v>
      </c>
      <c r="F65" s="153">
        <v>57</v>
      </c>
      <c r="G65" s="153">
        <v>32</v>
      </c>
      <c r="H65" s="146">
        <v>26</v>
      </c>
      <c r="I65" s="22">
        <v>610</v>
      </c>
      <c r="J65"/>
    </row>
    <row r="66" spans="1:10" ht="12.75">
      <c r="A66" s="247"/>
      <c r="B66" s="209" t="s">
        <v>204</v>
      </c>
      <c r="C66" s="146">
        <v>29</v>
      </c>
      <c r="D66" s="153">
        <v>24</v>
      </c>
      <c r="E66" s="153">
        <v>23</v>
      </c>
      <c r="F66" s="153">
        <v>13</v>
      </c>
      <c r="G66" s="153">
        <v>8</v>
      </c>
      <c r="H66" s="146">
        <v>6</v>
      </c>
      <c r="I66" s="22">
        <v>103</v>
      </c>
      <c r="J66"/>
    </row>
    <row r="67" spans="1:10" ht="12.75">
      <c r="A67" s="247"/>
      <c r="B67" s="209" t="s">
        <v>205</v>
      </c>
      <c r="C67" s="146">
        <v>91</v>
      </c>
      <c r="D67" s="153">
        <v>64</v>
      </c>
      <c r="E67" s="153">
        <v>31</v>
      </c>
      <c r="F67" s="153">
        <v>29</v>
      </c>
      <c r="G67" s="153">
        <v>16</v>
      </c>
      <c r="H67" s="146">
        <v>14</v>
      </c>
      <c r="I67" s="22">
        <v>245</v>
      </c>
      <c r="J67"/>
    </row>
    <row r="68" spans="1:10" ht="12.75">
      <c r="A68" s="247"/>
      <c r="B68" s="209" t="s">
        <v>206</v>
      </c>
      <c r="C68" s="146">
        <v>14</v>
      </c>
      <c r="D68" s="153">
        <v>13</v>
      </c>
      <c r="E68" s="153">
        <v>11</v>
      </c>
      <c r="F68" s="153">
        <v>7</v>
      </c>
      <c r="G68" s="153">
        <v>3</v>
      </c>
      <c r="H68" s="146">
        <v>4</v>
      </c>
      <c r="I68" s="22">
        <v>52</v>
      </c>
      <c r="J68"/>
    </row>
    <row r="69" spans="1:10" ht="12.75">
      <c r="A69" s="247"/>
      <c r="B69" s="209" t="s">
        <v>207</v>
      </c>
      <c r="C69" s="146">
        <v>24</v>
      </c>
      <c r="D69" s="153">
        <v>9</v>
      </c>
      <c r="E69" s="153">
        <v>9</v>
      </c>
      <c r="F69" s="153">
        <v>5</v>
      </c>
      <c r="G69" s="153">
        <v>6</v>
      </c>
      <c r="H69" s="146">
        <v>6</v>
      </c>
      <c r="I69" s="22">
        <v>59</v>
      </c>
      <c r="J69"/>
    </row>
    <row r="70" spans="1:10" ht="12.75">
      <c r="A70" s="246" t="s">
        <v>108</v>
      </c>
      <c r="B70" s="167"/>
      <c r="C70" s="149" t="s">
        <v>109</v>
      </c>
      <c r="D70" s="154" t="s">
        <v>109</v>
      </c>
      <c r="E70" s="154" t="s">
        <v>109</v>
      </c>
      <c r="F70" s="154" t="s">
        <v>109</v>
      </c>
      <c r="G70" s="154" t="s">
        <v>109</v>
      </c>
      <c r="H70" s="149" t="s">
        <v>109</v>
      </c>
      <c r="I70" s="55"/>
      <c r="J70"/>
    </row>
    <row r="79" spans="1:4" ht="12">
      <c r="A79" s="3" t="s">
        <v>108</v>
      </c>
      <c r="C79" s="155" t="s">
        <v>117</v>
      </c>
      <c r="D79" s="155" t="s">
        <v>109</v>
      </c>
    </row>
    <row r="80" spans="1:4" ht="12.75">
      <c r="A80"/>
      <c r="B80"/>
      <c r="C80" s="148"/>
      <c r="D80" s="155" t="s">
        <v>109</v>
      </c>
    </row>
    <row r="81" spans="1:4" ht="12.75">
      <c r="A81"/>
      <c r="B81"/>
      <c r="C81" s="148"/>
      <c r="D81" s="155" t="s">
        <v>109</v>
      </c>
    </row>
    <row r="82" spans="1:4" ht="12.75">
      <c r="A82"/>
      <c r="B82"/>
      <c r="C82" s="148"/>
      <c r="D82" s="155" t="s">
        <v>109</v>
      </c>
    </row>
    <row r="83" spans="1:4" ht="12.75">
      <c r="A83"/>
      <c r="B83"/>
      <c r="C83" s="148"/>
      <c r="D83" s="155" t="s">
        <v>109</v>
      </c>
    </row>
    <row r="84" spans="1:5" ht="12.75">
      <c r="A84"/>
      <c r="B84"/>
      <c r="C84" s="148"/>
      <c r="D84" s="155" t="s">
        <v>109</v>
      </c>
      <c r="E84" s="155" t="s">
        <v>109</v>
      </c>
    </row>
    <row r="85" spans="1:3" ht="12.75">
      <c r="A85"/>
      <c r="B85"/>
      <c r="C85" s="148"/>
    </row>
    <row r="86" spans="1:3" ht="12.75">
      <c r="A86"/>
      <c r="B86"/>
      <c r="C86" s="148"/>
    </row>
    <row r="87" spans="1:3" ht="12.75">
      <c r="A87"/>
      <c r="B87"/>
      <c r="C87" s="148"/>
    </row>
    <row r="88" spans="1:3" ht="12.75">
      <c r="A88"/>
      <c r="B88"/>
      <c r="C88" s="148"/>
    </row>
    <row r="89" spans="1:3" ht="12.75">
      <c r="A89"/>
      <c r="B89"/>
      <c r="C89" s="148"/>
    </row>
    <row r="90" spans="1:3" ht="12.75">
      <c r="A90"/>
      <c r="B90"/>
      <c r="C90" s="148"/>
    </row>
    <row r="91" spans="1:3" ht="12.75">
      <c r="A91"/>
      <c r="B91"/>
      <c r="C91" s="148"/>
    </row>
    <row r="92" spans="1:3" ht="12.75">
      <c r="A92"/>
      <c r="B92"/>
      <c r="C92" s="148"/>
    </row>
    <row r="93" spans="1:3" ht="12.75">
      <c r="A93"/>
      <c r="B93"/>
      <c r="C93" s="148"/>
    </row>
    <row r="94" spans="1:3" ht="12.75">
      <c r="A94"/>
      <c r="B94"/>
      <c r="C94" s="148"/>
    </row>
    <row r="95" spans="1:3" ht="12.75">
      <c r="A95"/>
      <c r="B95"/>
      <c r="C95" s="148"/>
    </row>
    <row r="96" spans="1:3" ht="12.75">
      <c r="A96"/>
      <c r="B96"/>
      <c r="C96" s="148"/>
    </row>
    <row r="97" spans="1:3" ht="12.75">
      <c r="A97"/>
      <c r="B97"/>
      <c r="C97" s="148"/>
    </row>
    <row r="98" spans="1:3" ht="12.75">
      <c r="A98"/>
      <c r="B98"/>
      <c r="C98" s="148"/>
    </row>
    <row r="99" spans="1:3" ht="12.75">
      <c r="A99"/>
      <c r="B99"/>
      <c r="C99" s="148"/>
    </row>
    <row r="100" spans="1:3" ht="12.75">
      <c r="A100"/>
      <c r="B100"/>
      <c r="C100" s="148"/>
    </row>
    <row r="101" spans="1:3" ht="12.75">
      <c r="A101"/>
      <c r="B101"/>
      <c r="C101" s="148"/>
    </row>
    <row r="102" spans="1:3" ht="12.75">
      <c r="A102"/>
      <c r="B102"/>
      <c r="C102" s="148"/>
    </row>
    <row r="103" spans="1:3" ht="12.75">
      <c r="A103"/>
      <c r="B103"/>
      <c r="C103" s="148"/>
    </row>
    <row r="104" spans="1:3" ht="12.75">
      <c r="A104"/>
      <c r="B104"/>
      <c r="C104" s="148"/>
    </row>
    <row r="105" spans="1:3" ht="12.75">
      <c r="A105"/>
      <c r="B105"/>
      <c r="C105" s="148"/>
    </row>
    <row r="106" spans="1:3" ht="12.75">
      <c r="A106"/>
      <c r="B106"/>
      <c r="C106" s="148"/>
    </row>
    <row r="107" spans="1:3" ht="12.75">
      <c r="A107"/>
      <c r="B107"/>
      <c r="C107" s="148"/>
    </row>
    <row r="108" spans="1:3" ht="12.75">
      <c r="A108"/>
      <c r="B108"/>
      <c r="C108" s="148"/>
    </row>
    <row r="109" spans="1:3" ht="12.75">
      <c r="A109"/>
      <c r="B109"/>
      <c r="C109" s="148"/>
    </row>
    <row r="110" spans="1:3" ht="12.75">
      <c r="A110"/>
      <c r="B110"/>
      <c r="C110" s="148"/>
    </row>
    <row r="111" spans="1:3" ht="12.75">
      <c r="A111"/>
      <c r="B111"/>
      <c r="C111" s="148"/>
    </row>
    <row r="112" spans="1:3" ht="12.75">
      <c r="A112"/>
      <c r="B112"/>
      <c r="C112" s="148"/>
    </row>
    <row r="113" spans="1:3" ht="12.75">
      <c r="A113"/>
      <c r="B113"/>
      <c r="C113" s="148"/>
    </row>
    <row r="114" spans="1:3" ht="12.75">
      <c r="A114"/>
      <c r="B114"/>
      <c r="C114" s="148"/>
    </row>
    <row r="115" spans="1:3" ht="12.75">
      <c r="A115"/>
      <c r="B115"/>
      <c r="C115" s="148"/>
    </row>
    <row r="116" spans="1:3" ht="12.75">
      <c r="A116"/>
      <c r="B116"/>
      <c r="C116" s="148"/>
    </row>
    <row r="117" spans="1:3" ht="12.75">
      <c r="A117"/>
      <c r="B117"/>
      <c r="C117" s="148"/>
    </row>
    <row r="118" spans="1:3" ht="12.75">
      <c r="A118"/>
      <c r="B118"/>
      <c r="C118" s="148"/>
    </row>
    <row r="119" spans="1:3" ht="12.75">
      <c r="A119"/>
      <c r="B119"/>
      <c r="C119" s="148"/>
    </row>
    <row r="120" spans="1:3" ht="12.75">
      <c r="A120"/>
      <c r="B120"/>
      <c r="C120" s="148"/>
    </row>
    <row r="121" spans="1:3" ht="12.75">
      <c r="A121"/>
      <c r="B121"/>
      <c r="C121" s="148"/>
    </row>
    <row r="122" spans="1:3" ht="12.75">
      <c r="A122"/>
      <c r="B122"/>
      <c r="C122" s="148"/>
    </row>
    <row r="123" spans="1:3" ht="12.75">
      <c r="A123"/>
      <c r="B123"/>
      <c r="C123" s="148"/>
    </row>
    <row r="124" spans="1:3" ht="12.75">
      <c r="A124"/>
      <c r="B124"/>
      <c r="C124" s="148"/>
    </row>
    <row r="125" spans="1:3" ht="12.75">
      <c r="A125"/>
      <c r="B125"/>
      <c r="C125" s="148"/>
    </row>
    <row r="126" spans="1:3" ht="12.75">
      <c r="A126"/>
      <c r="B126"/>
      <c r="C126" s="148"/>
    </row>
    <row r="127" spans="1:3" ht="12.75">
      <c r="A127"/>
      <c r="B127"/>
      <c r="C127" s="148"/>
    </row>
    <row r="128" spans="1:3" ht="12.75">
      <c r="A128"/>
      <c r="B128"/>
      <c r="C128" s="148"/>
    </row>
    <row r="129" spans="1:3" ht="12.75">
      <c r="A129"/>
      <c r="B129"/>
      <c r="C129" s="148"/>
    </row>
    <row r="130" spans="1:3" ht="12.75">
      <c r="A130"/>
      <c r="B130"/>
      <c r="C130" s="148"/>
    </row>
    <row r="131" spans="1:3" ht="12.75">
      <c r="A131"/>
      <c r="B131"/>
      <c r="C131" s="148"/>
    </row>
    <row r="132" spans="1:3" ht="12.75">
      <c r="A132"/>
      <c r="B132"/>
      <c r="C132" s="148"/>
    </row>
    <row r="133" spans="1:3" ht="12.75">
      <c r="A133"/>
      <c r="B133"/>
      <c r="C133" s="148"/>
    </row>
    <row r="134" spans="1:3" ht="12.75">
      <c r="A134"/>
      <c r="B134"/>
      <c r="C134" s="148"/>
    </row>
    <row r="135" spans="1:3" ht="12.75">
      <c r="A135"/>
      <c r="B135"/>
      <c r="C135" s="148"/>
    </row>
    <row r="136" spans="1:3" ht="12.75">
      <c r="A136"/>
      <c r="B136"/>
      <c r="C136" s="148"/>
    </row>
    <row r="137" spans="1:3" ht="12.75">
      <c r="A137"/>
      <c r="B137"/>
      <c r="C137" s="148"/>
    </row>
    <row r="138" spans="1:3" ht="12.75">
      <c r="A138"/>
      <c r="B138"/>
      <c r="C138" s="148"/>
    </row>
    <row r="139" spans="1:3" ht="12.75">
      <c r="A139"/>
      <c r="B139"/>
      <c r="C139" s="148"/>
    </row>
    <row r="140" spans="1:3" ht="12.75">
      <c r="A140"/>
      <c r="B140"/>
      <c r="C140" s="148"/>
    </row>
    <row r="141" spans="1:3" ht="12.75">
      <c r="A141"/>
      <c r="B141"/>
      <c r="C141" s="148"/>
    </row>
    <row r="142" spans="1:3" ht="12.75">
      <c r="A142"/>
      <c r="B142"/>
      <c r="C142" s="148"/>
    </row>
    <row r="143" spans="1:3" ht="12.75">
      <c r="A143"/>
      <c r="B143"/>
      <c r="C143" s="148"/>
    </row>
    <row r="144" spans="1:3" ht="12.75">
      <c r="A144"/>
      <c r="B144"/>
      <c r="C144" s="148"/>
    </row>
    <row r="145" spans="1:3" ht="12.75">
      <c r="A145"/>
      <c r="B145"/>
      <c r="C145" s="148"/>
    </row>
    <row r="146" spans="1:5" ht="12.75">
      <c r="A146"/>
      <c r="B146"/>
      <c r="C146" s="148"/>
      <c r="D146" s="155" t="s">
        <v>109</v>
      </c>
      <c r="E146" s="155" t="s">
        <v>109</v>
      </c>
    </row>
  </sheetData>
  <mergeCells count="2">
    <mergeCell ref="A10:B10"/>
    <mergeCell ref="C6:H6"/>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0" max="255" man="1"/>
  </rowBreaks>
</worksheet>
</file>

<file path=xl/worksheets/sheet19.xml><?xml version="1.0" encoding="utf-8"?>
<worksheet xmlns="http://schemas.openxmlformats.org/spreadsheetml/2006/main" xmlns:r="http://schemas.openxmlformats.org/officeDocument/2006/relationships">
  <dimension ref="A1:J144"/>
  <sheetViews>
    <sheetView workbookViewId="0" topLeftCell="A1">
      <selection activeCell="J9" sqref="J9"/>
    </sheetView>
  </sheetViews>
  <sheetFormatPr defaultColWidth="11.421875" defaultRowHeight="12.75"/>
  <cols>
    <col min="1" max="1" width="1.7109375" style="0" customWidth="1"/>
    <col min="2" max="2" width="17.7109375" style="0" customWidth="1"/>
    <col min="3" max="8" width="7.7109375" style="0" customWidth="1"/>
    <col min="9" max="9" width="17.00390625" style="0" customWidth="1"/>
  </cols>
  <sheetData>
    <row r="1" spans="1:8" ht="12.75">
      <c r="A1" s="2" t="s">
        <v>243</v>
      </c>
      <c r="C1" s="3"/>
      <c r="D1" s="3"/>
      <c r="E1" s="3"/>
      <c r="F1" s="3"/>
      <c r="G1" s="3"/>
      <c r="H1" s="3"/>
    </row>
    <row r="2" spans="1:8" ht="12.75">
      <c r="A2" s="2" t="s">
        <v>107</v>
      </c>
      <c r="C2" s="3"/>
      <c r="D2" s="3"/>
      <c r="E2" s="3"/>
      <c r="F2" s="3"/>
      <c r="G2" s="3"/>
      <c r="H2" s="3"/>
    </row>
    <row r="3" spans="2:8" ht="12.75">
      <c r="B3" s="3"/>
      <c r="C3" s="3"/>
      <c r="D3" s="3"/>
      <c r="E3" s="3"/>
      <c r="F3" s="3"/>
      <c r="G3" s="3"/>
      <c r="H3" s="3"/>
    </row>
    <row r="4" spans="1:8" ht="12.75">
      <c r="A4" s="143" t="s">
        <v>11</v>
      </c>
      <c r="B4" s="143"/>
      <c r="C4" s="3"/>
      <c r="D4" s="3"/>
      <c r="E4" s="3"/>
      <c r="F4" s="3"/>
      <c r="G4" s="3"/>
      <c r="H4" s="3"/>
    </row>
    <row r="5" spans="1:9" ht="3" customHeight="1">
      <c r="A5" s="245"/>
      <c r="B5" s="104"/>
      <c r="C5" s="72"/>
      <c r="D5" s="72"/>
      <c r="E5" s="72"/>
      <c r="F5" s="72"/>
      <c r="G5" s="72"/>
      <c r="H5" s="104"/>
      <c r="I5" s="142"/>
    </row>
    <row r="6" spans="1:9" ht="12.75">
      <c r="A6" s="207" t="s">
        <v>93</v>
      </c>
      <c r="B6" s="244"/>
      <c r="C6" s="279" t="s">
        <v>244</v>
      </c>
      <c r="D6" s="279"/>
      <c r="E6" s="279"/>
      <c r="F6" s="279"/>
      <c r="G6" s="279"/>
      <c r="H6" s="280"/>
      <c r="I6" s="106" t="s">
        <v>66</v>
      </c>
    </row>
    <row r="7" spans="1:9" ht="12.75">
      <c r="A7" s="206" t="s">
        <v>16</v>
      </c>
      <c r="B7" s="24"/>
      <c r="C7" s="66">
        <v>0</v>
      </c>
      <c r="D7" s="141">
        <v>1</v>
      </c>
      <c r="E7" s="141">
        <v>2</v>
      </c>
      <c r="F7" s="141">
        <v>3</v>
      </c>
      <c r="G7" s="141">
        <v>4</v>
      </c>
      <c r="H7" s="138" t="s">
        <v>106</v>
      </c>
      <c r="I7" s="106" t="s">
        <v>62</v>
      </c>
    </row>
    <row r="8" spans="1:9" ht="3" customHeight="1">
      <c r="A8" s="246" t="s">
        <v>108</v>
      </c>
      <c r="B8" s="167"/>
      <c r="C8" s="145"/>
      <c r="D8" s="151"/>
      <c r="E8" s="151"/>
      <c r="F8" s="151"/>
      <c r="G8" s="151"/>
      <c r="H8" s="164"/>
      <c r="I8" s="58"/>
    </row>
    <row r="9" spans="1:9" ht="12.75">
      <c r="A9" s="245"/>
      <c r="B9" s="104"/>
      <c r="C9" s="163"/>
      <c r="D9" s="168"/>
      <c r="E9" s="168"/>
      <c r="F9" s="168"/>
      <c r="G9" s="168"/>
      <c r="H9" s="165"/>
      <c r="I9" s="81"/>
    </row>
    <row r="10" spans="1:10" ht="24" customHeight="1">
      <c r="A10" s="282" t="s">
        <v>13</v>
      </c>
      <c r="B10" s="283"/>
      <c r="C10" s="150">
        <v>17927</v>
      </c>
      <c r="D10" s="152">
        <v>11177</v>
      </c>
      <c r="E10" s="152">
        <v>9677</v>
      </c>
      <c r="F10" s="152">
        <v>5357</v>
      </c>
      <c r="G10" s="152">
        <v>2666</v>
      </c>
      <c r="H10" s="166">
        <f>H12+H27+H36+H44+H52</f>
        <v>2770</v>
      </c>
      <c r="I10" s="9">
        <f>SUM(C10:H10)</f>
        <v>49574</v>
      </c>
      <c r="J10" s="137"/>
    </row>
    <row r="11" spans="1:10" ht="12.75">
      <c r="A11" s="206"/>
      <c r="B11" s="209"/>
      <c r="C11" s="146"/>
      <c r="D11" s="153"/>
      <c r="E11" s="153"/>
      <c r="F11" s="153"/>
      <c r="G11" s="153"/>
      <c r="H11" s="160"/>
      <c r="I11" s="11"/>
      <c r="J11" s="137"/>
    </row>
    <row r="12" spans="1:10" ht="12.75">
      <c r="A12" s="207" t="s">
        <v>110</v>
      </c>
      <c r="B12" s="244"/>
      <c r="C12" s="150">
        <v>14130</v>
      </c>
      <c r="D12" s="152">
        <v>8768</v>
      </c>
      <c r="E12" s="152">
        <v>7414</v>
      </c>
      <c r="F12" s="152">
        <v>3835</v>
      </c>
      <c r="G12" s="152">
        <v>1755</v>
      </c>
      <c r="H12" s="166">
        <v>1820</v>
      </c>
      <c r="I12" s="9">
        <f>SUM(C12:H12)</f>
        <v>37722</v>
      </c>
      <c r="J12" s="137"/>
    </row>
    <row r="13" spans="1:10" ht="12.75">
      <c r="A13" s="247"/>
      <c r="B13" s="209" t="s">
        <v>161</v>
      </c>
      <c r="C13" s="146">
        <v>783</v>
      </c>
      <c r="D13" s="153">
        <v>490</v>
      </c>
      <c r="E13" s="153">
        <v>461</v>
      </c>
      <c r="F13" s="153">
        <v>189</v>
      </c>
      <c r="G13" s="153">
        <v>73</v>
      </c>
      <c r="H13" s="160">
        <v>80</v>
      </c>
      <c r="I13" s="9">
        <v>2076</v>
      </c>
      <c r="J13" s="137"/>
    </row>
    <row r="14" spans="1:10" ht="12.75">
      <c r="A14" s="247"/>
      <c r="B14" s="209" t="s">
        <v>162</v>
      </c>
      <c r="C14" s="146">
        <v>1758</v>
      </c>
      <c r="D14" s="153">
        <v>1243</v>
      </c>
      <c r="E14" s="153">
        <v>1091</v>
      </c>
      <c r="F14" s="153">
        <v>585</v>
      </c>
      <c r="G14" s="153">
        <v>303</v>
      </c>
      <c r="H14" s="160">
        <v>349</v>
      </c>
      <c r="I14" s="9">
        <v>5329</v>
      </c>
      <c r="J14" s="137"/>
    </row>
    <row r="15" spans="1:10" ht="12.75">
      <c r="A15" s="247"/>
      <c r="B15" s="209" t="s">
        <v>163</v>
      </c>
      <c r="C15" s="146">
        <v>413</v>
      </c>
      <c r="D15" s="153">
        <v>371</v>
      </c>
      <c r="E15" s="153">
        <v>295</v>
      </c>
      <c r="F15" s="153">
        <v>207</v>
      </c>
      <c r="G15" s="153">
        <v>106</v>
      </c>
      <c r="H15" s="160">
        <v>71</v>
      </c>
      <c r="I15" s="9">
        <v>1463</v>
      </c>
      <c r="J15" s="137"/>
    </row>
    <row r="16" spans="1:10" ht="12.75">
      <c r="A16" s="247"/>
      <c r="B16" s="209" t="s">
        <v>164</v>
      </c>
      <c r="C16" s="146">
        <v>958</v>
      </c>
      <c r="D16" s="153">
        <v>633</v>
      </c>
      <c r="E16" s="153">
        <v>555</v>
      </c>
      <c r="F16" s="153">
        <v>264</v>
      </c>
      <c r="G16" s="153">
        <v>104</v>
      </c>
      <c r="H16" s="160">
        <v>131</v>
      </c>
      <c r="I16" s="9">
        <v>2645</v>
      </c>
      <c r="J16" s="137"/>
    </row>
    <row r="17" spans="1:10" ht="12.75">
      <c r="A17" s="247"/>
      <c r="B17" s="209" t="s">
        <v>165</v>
      </c>
      <c r="C17" s="146">
        <v>1051</v>
      </c>
      <c r="D17" s="153">
        <v>629</v>
      </c>
      <c r="E17" s="153">
        <v>572</v>
      </c>
      <c r="F17" s="153">
        <v>302</v>
      </c>
      <c r="G17" s="153">
        <v>153</v>
      </c>
      <c r="H17" s="160">
        <v>133</v>
      </c>
      <c r="I17" s="9">
        <v>2840</v>
      </c>
      <c r="J17" s="137"/>
    </row>
    <row r="18" spans="1:10" ht="12.75">
      <c r="A18" s="247"/>
      <c r="B18" s="209" t="s">
        <v>166</v>
      </c>
      <c r="C18" s="146">
        <v>849</v>
      </c>
      <c r="D18" s="153">
        <v>578</v>
      </c>
      <c r="E18" s="153">
        <v>474</v>
      </c>
      <c r="F18" s="153">
        <v>266</v>
      </c>
      <c r="G18" s="153">
        <v>113</v>
      </c>
      <c r="H18" s="160">
        <v>126</v>
      </c>
      <c r="I18" s="9">
        <v>2406</v>
      </c>
      <c r="J18" s="137"/>
    </row>
    <row r="19" spans="1:10" ht="12.75">
      <c r="A19" s="247"/>
      <c r="B19" s="209" t="s">
        <v>167</v>
      </c>
      <c r="C19" s="146">
        <v>520</v>
      </c>
      <c r="D19" s="153">
        <v>432</v>
      </c>
      <c r="E19" s="153">
        <v>348</v>
      </c>
      <c r="F19" s="153">
        <v>217</v>
      </c>
      <c r="G19" s="153">
        <v>114</v>
      </c>
      <c r="H19" s="160">
        <v>110</v>
      </c>
      <c r="I19" s="9">
        <v>1741</v>
      </c>
      <c r="J19" s="137"/>
    </row>
    <row r="20" spans="1:10" ht="12.75">
      <c r="A20" s="247"/>
      <c r="B20" s="209" t="s">
        <v>168</v>
      </c>
      <c r="C20" s="146">
        <v>2931</v>
      </c>
      <c r="D20" s="153">
        <v>1405</v>
      </c>
      <c r="E20" s="153">
        <v>1029</v>
      </c>
      <c r="F20" s="153">
        <v>542</v>
      </c>
      <c r="G20" s="153">
        <v>221</v>
      </c>
      <c r="H20" s="160">
        <v>259</v>
      </c>
      <c r="I20" s="9">
        <v>6387</v>
      </c>
      <c r="J20" s="137"/>
    </row>
    <row r="21" spans="1:10" ht="12.75">
      <c r="A21" s="247"/>
      <c r="B21" s="209" t="s">
        <v>169</v>
      </c>
      <c r="C21" s="146">
        <v>1433</v>
      </c>
      <c r="D21" s="153">
        <v>778</v>
      </c>
      <c r="E21" s="153">
        <v>690</v>
      </c>
      <c r="F21" s="153">
        <v>282</v>
      </c>
      <c r="G21" s="153">
        <v>116</v>
      </c>
      <c r="H21" s="160">
        <v>125</v>
      </c>
      <c r="I21" s="9">
        <v>3424</v>
      </c>
      <c r="J21" s="137"/>
    </row>
    <row r="22" spans="1:10" ht="12.75">
      <c r="A22" s="247"/>
      <c r="B22" s="209" t="s">
        <v>170</v>
      </c>
      <c r="C22" s="146">
        <v>1948</v>
      </c>
      <c r="D22" s="153">
        <v>1217</v>
      </c>
      <c r="E22" s="153">
        <v>1036</v>
      </c>
      <c r="F22" s="153">
        <v>459</v>
      </c>
      <c r="G22" s="153">
        <v>167</v>
      </c>
      <c r="H22" s="160">
        <v>158</v>
      </c>
      <c r="I22" s="9">
        <v>4985</v>
      </c>
      <c r="J22" s="137"/>
    </row>
    <row r="23" spans="1:10" ht="12.75">
      <c r="A23" s="247"/>
      <c r="B23" s="209" t="s">
        <v>171</v>
      </c>
      <c r="C23" s="146">
        <v>680</v>
      </c>
      <c r="D23" s="153">
        <v>437</v>
      </c>
      <c r="E23" s="153">
        <v>394</v>
      </c>
      <c r="F23" s="153">
        <v>215</v>
      </c>
      <c r="G23" s="153">
        <v>117</v>
      </c>
      <c r="H23" s="160">
        <v>114</v>
      </c>
      <c r="I23" s="9">
        <v>1957</v>
      </c>
      <c r="J23" s="137"/>
    </row>
    <row r="24" spans="1:10" ht="12.75">
      <c r="A24" s="247"/>
      <c r="B24" s="209" t="s">
        <v>172</v>
      </c>
      <c r="C24" s="146">
        <v>388</v>
      </c>
      <c r="D24" s="153">
        <v>272</v>
      </c>
      <c r="E24" s="153">
        <v>206</v>
      </c>
      <c r="F24" s="153">
        <v>122</v>
      </c>
      <c r="G24" s="153">
        <v>75</v>
      </c>
      <c r="H24" s="160">
        <v>72</v>
      </c>
      <c r="I24" s="9">
        <v>1135</v>
      </c>
      <c r="J24" s="137"/>
    </row>
    <row r="25" spans="1:10" ht="12.75">
      <c r="A25" s="247"/>
      <c r="B25" s="209" t="s">
        <v>173</v>
      </c>
      <c r="C25" s="146">
        <v>418</v>
      </c>
      <c r="D25" s="153">
        <v>283</v>
      </c>
      <c r="E25" s="153">
        <v>263</v>
      </c>
      <c r="F25" s="153">
        <v>185</v>
      </c>
      <c r="G25" s="153">
        <v>93</v>
      </c>
      <c r="H25" s="160">
        <v>92</v>
      </c>
      <c r="I25" s="9">
        <v>1334</v>
      </c>
      <c r="J25" s="137"/>
    </row>
    <row r="26" spans="1:10" ht="12.75">
      <c r="A26" s="206"/>
      <c r="B26" s="209"/>
      <c r="C26" s="146"/>
      <c r="D26" s="153"/>
      <c r="E26" s="153"/>
      <c r="F26" s="153"/>
      <c r="G26" s="153"/>
      <c r="H26" s="160"/>
      <c r="I26" s="9"/>
      <c r="J26" s="137"/>
    </row>
    <row r="27" spans="1:10" ht="12.75">
      <c r="A27" s="207" t="s">
        <v>86</v>
      </c>
      <c r="B27" s="244"/>
      <c r="C27" s="150">
        <v>1817</v>
      </c>
      <c r="D27" s="152">
        <v>1202</v>
      </c>
      <c r="E27" s="152">
        <v>1144</v>
      </c>
      <c r="F27" s="152">
        <v>759</v>
      </c>
      <c r="G27" s="152">
        <v>384</v>
      </c>
      <c r="H27" s="166">
        <v>403</v>
      </c>
      <c r="I27" s="9">
        <f>SUM(C27:H27)</f>
        <v>5709</v>
      </c>
      <c r="J27" s="137"/>
    </row>
    <row r="28" spans="1:10" ht="12.75">
      <c r="A28" s="247"/>
      <c r="B28" s="209" t="s">
        <v>174</v>
      </c>
      <c r="C28" s="146">
        <v>395</v>
      </c>
      <c r="D28" s="153">
        <v>270</v>
      </c>
      <c r="E28" s="153">
        <v>257</v>
      </c>
      <c r="F28" s="153">
        <v>154</v>
      </c>
      <c r="G28" s="153">
        <v>92</v>
      </c>
      <c r="H28" s="160">
        <v>85</v>
      </c>
      <c r="I28" s="9">
        <v>1253</v>
      </c>
      <c r="J28" s="137"/>
    </row>
    <row r="29" spans="1:10" ht="12.75">
      <c r="A29" s="247"/>
      <c r="B29" s="209" t="s">
        <v>175</v>
      </c>
      <c r="C29" s="146">
        <v>329</v>
      </c>
      <c r="D29" s="153">
        <v>238</v>
      </c>
      <c r="E29" s="153">
        <v>216</v>
      </c>
      <c r="F29" s="153">
        <v>167</v>
      </c>
      <c r="G29" s="153">
        <v>66</v>
      </c>
      <c r="H29" s="160">
        <v>88</v>
      </c>
      <c r="I29" s="9">
        <v>1104</v>
      </c>
      <c r="J29" s="137"/>
    </row>
    <row r="30" spans="1:10" ht="12.75">
      <c r="A30" s="247"/>
      <c r="B30" s="209" t="s">
        <v>176</v>
      </c>
      <c r="C30" s="146">
        <v>74</v>
      </c>
      <c r="D30" s="153">
        <v>45</v>
      </c>
      <c r="E30" s="153">
        <v>35</v>
      </c>
      <c r="F30" s="153">
        <v>24</v>
      </c>
      <c r="G30" s="153">
        <v>22</v>
      </c>
      <c r="H30" s="160">
        <v>27</v>
      </c>
      <c r="I30" s="9">
        <v>227</v>
      </c>
      <c r="J30" s="137"/>
    </row>
    <row r="31" spans="1:10" ht="12.75">
      <c r="A31" s="247"/>
      <c r="B31" s="209" t="s">
        <v>177</v>
      </c>
      <c r="C31" s="146">
        <v>255</v>
      </c>
      <c r="D31" s="153">
        <v>191</v>
      </c>
      <c r="E31" s="153">
        <v>183</v>
      </c>
      <c r="F31" s="153">
        <v>148</v>
      </c>
      <c r="G31" s="153">
        <v>67</v>
      </c>
      <c r="H31" s="160">
        <v>58</v>
      </c>
      <c r="I31" s="9">
        <v>902</v>
      </c>
      <c r="J31" s="137"/>
    </row>
    <row r="32" spans="1:10" ht="12.75">
      <c r="A32" s="247"/>
      <c r="B32" s="209" t="s">
        <v>178</v>
      </c>
      <c r="C32" s="146">
        <v>246</v>
      </c>
      <c r="D32" s="153">
        <v>152</v>
      </c>
      <c r="E32" s="153">
        <v>166</v>
      </c>
      <c r="F32" s="153">
        <v>91</v>
      </c>
      <c r="G32" s="153">
        <v>46</v>
      </c>
      <c r="H32" s="160">
        <v>62</v>
      </c>
      <c r="I32" s="9">
        <v>763</v>
      </c>
      <c r="J32" s="137"/>
    </row>
    <row r="33" spans="1:10" ht="12.75">
      <c r="A33" s="247"/>
      <c r="B33" s="209" t="s">
        <v>179</v>
      </c>
      <c r="C33" s="146">
        <v>204</v>
      </c>
      <c r="D33" s="153">
        <v>128</v>
      </c>
      <c r="E33" s="153">
        <v>121</v>
      </c>
      <c r="F33" s="153">
        <v>86</v>
      </c>
      <c r="G33" s="153">
        <v>48</v>
      </c>
      <c r="H33" s="160">
        <v>57</v>
      </c>
      <c r="I33" s="9">
        <v>644</v>
      </c>
      <c r="J33" s="137"/>
    </row>
    <row r="34" spans="1:10" ht="12.75">
      <c r="A34" s="247"/>
      <c r="B34" s="209" t="s">
        <v>180</v>
      </c>
      <c r="C34" s="146">
        <v>314</v>
      </c>
      <c r="D34" s="153">
        <v>178</v>
      </c>
      <c r="E34" s="153">
        <v>166</v>
      </c>
      <c r="F34" s="153">
        <v>89</v>
      </c>
      <c r="G34" s="153">
        <v>43</v>
      </c>
      <c r="H34" s="160">
        <v>26</v>
      </c>
      <c r="I34" s="9">
        <v>816</v>
      </c>
      <c r="J34" s="137"/>
    </row>
    <row r="35" spans="1:10" ht="12.75">
      <c r="A35" s="206"/>
      <c r="B35" s="209"/>
      <c r="C35" s="146"/>
      <c r="D35" s="153"/>
      <c r="E35" s="153"/>
      <c r="F35" s="153"/>
      <c r="G35" s="153"/>
      <c r="H35" s="160"/>
      <c r="I35" s="9"/>
      <c r="J35" s="137"/>
    </row>
    <row r="36" spans="1:10" ht="12.75">
      <c r="A36" s="207" t="s">
        <v>111</v>
      </c>
      <c r="B36" s="244"/>
      <c r="C36" s="150">
        <v>487</v>
      </c>
      <c r="D36" s="152">
        <v>306</v>
      </c>
      <c r="E36" s="152">
        <v>334</v>
      </c>
      <c r="F36" s="152">
        <v>254</v>
      </c>
      <c r="G36" s="152">
        <v>161</v>
      </c>
      <c r="H36" s="166">
        <v>167</v>
      </c>
      <c r="I36" s="9">
        <f>SUM(C36:H36)</f>
        <v>1709</v>
      </c>
      <c r="J36" s="137"/>
    </row>
    <row r="37" spans="1:10" ht="12.75">
      <c r="A37" s="247"/>
      <c r="B37" s="209" t="s">
        <v>181</v>
      </c>
      <c r="C37" s="146">
        <v>20</v>
      </c>
      <c r="D37" s="153">
        <v>27</v>
      </c>
      <c r="E37" s="153">
        <v>18</v>
      </c>
      <c r="F37" s="153">
        <v>25</v>
      </c>
      <c r="G37" s="153">
        <v>14</v>
      </c>
      <c r="H37" s="160">
        <v>15</v>
      </c>
      <c r="I37" s="9">
        <v>119</v>
      </c>
      <c r="J37" s="137"/>
    </row>
    <row r="38" spans="1:10" ht="12.75">
      <c r="A38" s="247"/>
      <c r="B38" s="209" t="s">
        <v>182</v>
      </c>
      <c r="C38" s="146">
        <v>119</v>
      </c>
      <c r="D38" s="153">
        <v>70</v>
      </c>
      <c r="E38" s="153">
        <v>82</v>
      </c>
      <c r="F38" s="153">
        <v>47</v>
      </c>
      <c r="G38" s="153">
        <v>38</v>
      </c>
      <c r="H38" s="160">
        <v>37</v>
      </c>
      <c r="I38" s="9">
        <v>393</v>
      </c>
      <c r="J38" s="137"/>
    </row>
    <row r="39" spans="1:10" ht="12.75">
      <c r="A39" s="247"/>
      <c r="B39" s="209" t="s">
        <v>183</v>
      </c>
      <c r="C39" s="146">
        <v>181</v>
      </c>
      <c r="D39" s="153">
        <v>113</v>
      </c>
      <c r="E39" s="153">
        <v>100</v>
      </c>
      <c r="F39" s="153">
        <v>72</v>
      </c>
      <c r="G39" s="153">
        <v>48</v>
      </c>
      <c r="H39" s="160">
        <v>38</v>
      </c>
      <c r="I39" s="9">
        <v>552</v>
      </c>
      <c r="J39" s="137"/>
    </row>
    <row r="40" spans="1:10" ht="12.75">
      <c r="A40" s="247"/>
      <c r="B40" s="209" t="s">
        <v>184</v>
      </c>
      <c r="C40" s="146">
        <v>36</v>
      </c>
      <c r="D40" s="153">
        <v>12</v>
      </c>
      <c r="E40" s="153">
        <v>19</v>
      </c>
      <c r="F40" s="153">
        <v>20</v>
      </c>
      <c r="G40" s="153">
        <v>10</v>
      </c>
      <c r="H40" s="160">
        <v>22</v>
      </c>
      <c r="I40" s="9">
        <v>119</v>
      </c>
      <c r="J40" s="137"/>
    </row>
    <row r="41" spans="1:10" ht="12.75">
      <c r="A41" s="247"/>
      <c r="B41" s="209" t="s">
        <v>185</v>
      </c>
      <c r="C41" s="146">
        <v>38</v>
      </c>
      <c r="D41" s="153">
        <v>9</v>
      </c>
      <c r="E41" s="153">
        <v>29</v>
      </c>
      <c r="F41" s="153">
        <v>17</v>
      </c>
      <c r="G41" s="153">
        <v>9</v>
      </c>
      <c r="H41" s="160">
        <v>17</v>
      </c>
      <c r="I41" s="9">
        <v>119</v>
      </c>
      <c r="J41" s="137"/>
    </row>
    <row r="42" spans="1:10" ht="12.75">
      <c r="A42" s="247"/>
      <c r="B42" s="209" t="s">
        <v>186</v>
      </c>
      <c r="C42" s="146">
        <v>93</v>
      </c>
      <c r="D42" s="153">
        <v>75</v>
      </c>
      <c r="E42" s="153">
        <v>86</v>
      </c>
      <c r="F42" s="153">
        <v>73</v>
      </c>
      <c r="G42" s="153">
        <v>42</v>
      </c>
      <c r="H42" s="160">
        <v>38</v>
      </c>
      <c r="I42" s="9">
        <v>407</v>
      </c>
      <c r="J42" s="137"/>
    </row>
    <row r="43" spans="1:10" ht="12.75">
      <c r="A43" s="206"/>
      <c r="B43" s="209"/>
      <c r="C43" s="146"/>
      <c r="D43" s="153"/>
      <c r="E43" s="153"/>
      <c r="F43" s="153"/>
      <c r="G43" s="153"/>
      <c r="H43" s="160"/>
      <c r="I43" s="9"/>
      <c r="J43" s="137"/>
    </row>
    <row r="44" spans="1:10" ht="12.75">
      <c r="A44" s="207" t="s">
        <v>112</v>
      </c>
      <c r="B44" s="244"/>
      <c r="C44" s="150">
        <v>396</v>
      </c>
      <c r="D44" s="152">
        <v>302</v>
      </c>
      <c r="E44" s="152">
        <v>285</v>
      </c>
      <c r="F44" s="152">
        <v>191</v>
      </c>
      <c r="G44" s="152">
        <v>130</v>
      </c>
      <c r="H44" s="166">
        <v>98</v>
      </c>
      <c r="I44" s="9">
        <f>SUM(C44:H44)</f>
        <v>1402</v>
      </c>
      <c r="J44" s="137"/>
    </row>
    <row r="45" spans="1:10" ht="12.75">
      <c r="A45" s="247"/>
      <c r="B45" s="209" t="s">
        <v>187</v>
      </c>
      <c r="C45" s="146">
        <v>51</v>
      </c>
      <c r="D45" s="153">
        <v>50</v>
      </c>
      <c r="E45" s="153">
        <v>42</v>
      </c>
      <c r="F45" s="153">
        <v>30</v>
      </c>
      <c r="G45" s="153">
        <v>23</v>
      </c>
      <c r="H45" s="160">
        <v>12</v>
      </c>
      <c r="I45" s="9">
        <v>208</v>
      </c>
      <c r="J45" s="137"/>
    </row>
    <row r="46" spans="1:10" ht="12.75">
      <c r="A46" s="247"/>
      <c r="B46" s="209" t="s">
        <v>188</v>
      </c>
      <c r="C46" s="146">
        <v>14</v>
      </c>
      <c r="D46" s="153">
        <v>21</v>
      </c>
      <c r="E46" s="153">
        <v>17</v>
      </c>
      <c r="F46" s="153">
        <v>18</v>
      </c>
      <c r="G46" s="153">
        <v>13</v>
      </c>
      <c r="H46" s="160">
        <v>10</v>
      </c>
      <c r="I46" s="9">
        <v>93</v>
      </c>
      <c r="J46" s="137"/>
    </row>
    <row r="47" spans="1:10" ht="12.75">
      <c r="A47" s="247"/>
      <c r="B47" s="209" t="s">
        <v>189</v>
      </c>
      <c r="C47" s="146">
        <v>45</v>
      </c>
      <c r="D47" s="153">
        <v>34</v>
      </c>
      <c r="E47" s="153">
        <v>34</v>
      </c>
      <c r="F47" s="153">
        <v>34</v>
      </c>
      <c r="G47" s="153">
        <v>25</v>
      </c>
      <c r="H47" s="160">
        <v>14</v>
      </c>
      <c r="I47" s="9">
        <v>186</v>
      </c>
      <c r="J47" s="137"/>
    </row>
    <row r="48" spans="1:10" ht="12.75">
      <c r="A48" s="247"/>
      <c r="B48" s="209" t="s">
        <v>190</v>
      </c>
      <c r="C48" s="146">
        <v>120</v>
      </c>
      <c r="D48" s="153">
        <v>99</v>
      </c>
      <c r="E48" s="153">
        <v>100</v>
      </c>
      <c r="F48" s="153">
        <v>48</v>
      </c>
      <c r="G48" s="153">
        <v>35</v>
      </c>
      <c r="H48" s="160">
        <v>30</v>
      </c>
      <c r="I48" s="9">
        <v>432</v>
      </c>
      <c r="J48" s="137"/>
    </row>
    <row r="49" spans="1:10" ht="12.75">
      <c r="A49" s="247"/>
      <c r="B49" s="209" t="s">
        <v>191</v>
      </c>
      <c r="C49" s="146">
        <v>166</v>
      </c>
      <c r="D49" s="153">
        <v>98</v>
      </c>
      <c r="E49" s="153">
        <v>92</v>
      </c>
      <c r="F49" s="153">
        <v>61</v>
      </c>
      <c r="G49" s="153">
        <v>34</v>
      </c>
      <c r="H49" s="160">
        <v>32</v>
      </c>
      <c r="I49" s="9">
        <v>483</v>
      </c>
      <c r="J49" s="137"/>
    </row>
    <row r="50" spans="1:10" ht="12.75">
      <c r="A50" s="246"/>
      <c r="B50" s="167"/>
      <c r="C50" s="149"/>
      <c r="D50" s="154"/>
      <c r="E50" s="154"/>
      <c r="F50" s="154"/>
      <c r="G50" s="154"/>
      <c r="H50" s="159"/>
      <c r="I50" s="170"/>
      <c r="J50" s="137"/>
    </row>
    <row r="51" spans="1:10" ht="12.75">
      <c r="A51" s="206"/>
      <c r="B51" s="104"/>
      <c r="C51" s="146"/>
      <c r="D51" s="153"/>
      <c r="E51" s="153"/>
      <c r="F51" s="153"/>
      <c r="G51" s="153"/>
      <c r="H51" s="160"/>
      <c r="I51" s="9"/>
      <c r="J51" s="137"/>
    </row>
    <row r="52" spans="1:10" ht="12.75">
      <c r="A52" s="207" t="s">
        <v>113</v>
      </c>
      <c r="B52" s="244"/>
      <c r="C52" s="150">
        <v>1097</v>
      </c>
      <c r="D52" s="152">
        <v>599</v>
      </c>
      <c r="E52" s="152">
        <v>500</v>
      </c>
      <c r="F52" s="152">
        <v>318</v>
      </c>
      <c r="G52" s="152">
        <v>236</v>
      </c>
      <c r="H52" s="166">
        <v>282</v>
      </c>
      <c r="I52" s="9">
        <f>SUM(C52:H52)</f>
        <v>3032</v>
      </c>
      <c r="J52" s="137"/>
    </row>
    <row r="53" spans="1:10" ht="12.75">
      <c r="A53" s="247"/>
      <c r="B53" s="209" t="s">
        <v>192</v>
      </c>
      <c r="C53" s="146">
        <v>33</v>
      </c>
      <c r="D53" s="153">
        <v>30</v>
      </c>
      <c r="E53" s="153">
        <v>21</v>
      </c>
      <c r="F53" s="153">
        <v>13</v>
      </c>
      <c r="G53" s="153">
        <v>15</v>
      </c>
      <c r="H53" s="160">
        <v>18</v>
      </c>
      <c r="I53" s="9">
        <v>130</v>
      </c>
      <c r="J53" s="137"/>
    </row>
    <row r="54" spans="1:10" ht="12.75">
      <c r="A54" s="247"/>
      <c r="B54" s="209" t="s">
        <v>193</v>
      </c>
      <c r="C54" s="146">
        <v>76</v>
      </c>
      <c r="D54" s="153">
        <v>49</v>
      </c>
      <c r="E54" s="153">
        <v>44</v>
      </c>
      <c r="F54" s="153">
        <v>37</v>
      </c>
      <c r="G54" s="153">
        <v>17</v>
      </c>
      <c r="H54" s="160">
        <v>20</v>
      </c>
      <c r="I54" s="9">
        <v>243</v>
      </c>
      <c r="J54" s="137"/>
    </row>
    <row r="55" spans="1:10" ht="12.75">
      <c r="A55" s="247"/>
      <c r="B55" s="209" t="s">
        <v>194</v>
      </c>
      <c r="C55" s="146">
        <v>95</v>
      </c>
      <c r="D55" s="153">
        <v>67</v>
      </c>
      <c r="E55" s="153">
        <v>41</v>
      </c>
      <c r="F55" s="153">
        <v>26</v>
      </c>
      <c r="G55" s="153">
        <v>12</v>
      </c>
      <c r="H55" s="160">
        <v>22</v>
      </c>
      <c r="I55" s="9">
        <v>263</v>
      </c>
      <c r="J55" s="137"/>
    </row>
    <row r="56" spans="1:10" ht="12.75">
      <c r="A56" s="247"/>
      <c r="B56" s="209" t="s">
        <v>195</v>
      </c>
      <c r="C56" s="146">
        <v>34</v>
      </c>
      <c r="D56" s="153">
        <v>12</v>
      </c>
      <c r="E56" s="153">
        <v>10</v>
      </c>
      <c r="F56" s="153">
        <v>8</v>
      </c>
      <c r="G56" s="153">
        <v>4</v>
      </c>
      <c r="H56" s="160">
        <v>3</v>
      </c>
      <c r="I56" s="9">
        <v>71</v>
      </c>
      <c r="J56" s="137"/>
    </row>
    <row r="57" spans="1:10" ht="12.75">
      <c r="A57" s="247"/>
      <c r="B57" s="209" t="s">
        <v>145</v>
      </c>
      <c r="C57" s="146">
        <v>75</v>
      </c>
      <c r="D57" s="153">
        <v>40</v>
      </c>
      <c r="E57" s="153">
        <v>43</v>
      </c>
      <c r="F57" s="153">
        <v>16</v>
      </c>
      <c r="G57" s="153">
        <v>17</v>
      </c>
      <c r="H57" s="160">
        <v>12</v>
      </c>
      <c r="I57" s="9">
        <v>203</v>
      </c>
      <c r="J57" s="137"/>
    </row>
    <row r="58" spans="1:10" ht="12.75">
      <c r="A58" s="247"/>
      <c r="B58" s="209" t="s">
        <v>196</v>
      </c>
      <c r="C58" s="146">
        <v>92</v>
      </c>
      <c r="D58" s="153">
        <v>54</v>
      </c>
      <c r="E58" s="153">
        <v>52</v>
      </c>
      <c r="F58" s="153">
        <v>41</v>
      </c>
      <c r="G58" s="153">
        <v>27</v>
      </c>
      <c r="H58" s="160">
        <v>37</v>
      </c>
      <c r="I58" s="9">
        <v>303</v>
      </c>
      <c r="J58" s="137"/>
    </row>
    <row r="59" spans="1:10" ht="12.75">
      <c r="A59" s="247"/>
      <c r="B59" s="209" t="s">
        <v>197</v>
      </c>
      <c r="C59" s="146">
        <v>13</v>
      </c>
      <c r="D59" s="153">
        <v>5</v>
      </c>
      <c r="E59" s="153">
        <v>6</v>
      </c>
      <c r="F59" s="153">
        <v>5</v>
      </c>
      <c r="G59" s="153">
        <v>4</v>
      </c>
      <c r="H59" s="160">
        <v>6</v>
      </c>
      <c r="I59" s="9">
        <v>39</v>
      </c>
      <c r="J59" s="137"/>
    </row>
    <row r="60" spans="1:10" ht="12.75">
      <c r="A60" s="247"/>
      <c r="B60" s="209" t="s">
        <v>198</v>
      </c>
      <c r="C60" s="146">
        <v>83</v>
      </c>
      <c r="D60" s="153">
        <v>34</v>
      </c>
      <c r="E60" s="153">
        <v>42</v>
      </c>
      <c r="F60" s="153">
        <v>19</v>
      </c>
      <c r="G60" s="153">
        <v>21</v>
      </c>
      <c r="H60" s="160">
        <v>22</v>
      </c>
      <c r="I60" s="9">
        <v>221</v>
      </c>
      <c r="J60" s="137"/>
    </row>
    <row r="61" spans="1:10" ht="12.75">
      <c r="A61" s="247"/>
      <c r="B61" s="209" t="s">
        <v>199</v>
      </c>
      <c r="C61" s="146">
        <v>156</v>
      </c>
      <c r="D61" s="153">
        <v>50</v>
      </c>
      <c r="E61" s="153">
        <v>40</v>
      </c>
      <c r="F61" s="153">
        <v>20</v>
      </c>
      <c r="G61" s="153">
        <v>16</v>
      </c>
      <c r="H61" s="160">
        <v>16</v>
      </c>
      <c r="I61" s="9">
        <v>298</v>
      </c>
      <c r="J61" s="137"/>
    </row>
    <row r="62" spans="1:10" ht="12.75">
      <c r="A62" s="247"/>
      <c r="B62" s="209" t="s">
        <v>200</v>
      </c>
      <c r="C62" s="146">
        <v>30</v>
      </c>
      <c r="D62" s="153">
        <v>18</v>
      </c>
      <c r="E62" s="153">
        <v>10</v>
      </c>
      <c r="F62" s="153">
        <v>12</v>
      </c>
      <c r="G62" s="153">
        <v>7</v>
      </c>
      <c r="H62" s="160">
        <v>12</v>
      </c>
      <c r="I62" s="9">
        <v>89</v>
      </c>
      <c r="J62" s="137"/>
    </row>
    <row r="63" spans="1:10" ht="12.75">
      <c r="A63" s="247"/>
      <c r="B63" s="209" t="s">
        <v>201</v>
      </c>
      <c r="C63" s="146">
        <v>25</v>
      </c>
      <c r="D63" s="153">
        <v>12</v>
      </c>
      <c r="E63" s="153">
        <v>9</v>
      </c>
      <c r="F63" s="153">
        <v>8</v>
      </c>
      <c r="G63" s="153">
        <v>9</v>
      </c>
      <c r="H63" s="160">
        <v>6</v>
      </c>
      <c r="I63" s="9">
        <v>69</v>
      </c>
      <c r="J63" s="137"/>
    </row>
    <row r="64" spans="1:10" ht="12.75">
      <c r="A64" s="247"/>
      <c r="B64" s="209" t="s">
        <v>202</v>
      </c>
      <c r="C64" s="146">
        <v>9</v>
      </c>
      <c r="D64" s="153">
        <v>7</v>
      </c>
      <c r="E64" s="153">
        <v>6</v>
      </c>
      <c r="F64" s="153">
        <v>4</v>
      </c>
      <c r="G64" s="153">
        <v>0</v>
      </c>
      <c r="H64" s="160">
        <v>8</v>
      </c>
      <c r="I64" s="9">
        <v>34</v>
      </c>
      <c r="J64" s="137"/>
    </row>
    <row r="65" spans="1:10" ht="12.75">
      <c r="A65" s="247"/>
      <c r="B65" s="209" t="s">
        <v>203</v>
      </c>
      <c r="C65" s="146">
        <v>231</v>
      </c>
      <c r="D65" s="153">
        <v>120</v>
      </c>
      <c r="E65" s="153">
        <v>103</v>
      </c>
      <c r="F65" s="153">
        <v>61</v>
      </c>
      <c r="G65" s="153">
        <v>44</v>
      </c>
      <c r="H65" s="160">
        <v>51</v>
      </c>
      <c r="I65" s="9">
        <v>610</v>
      </c>
      <c r="J65" s="137"/>
    </row>
    <row r="66" spans="1:10" ht="12.75">
      <c r="A66" s="247"/>
      <c r="B66" s="209" t="s">
        <v>204</v>
      </c>
      <c r="C66" s="146">
        <v>27</v>
      </c>
      <c r="D66" s="153">
        <v>19</v>
      </c>
      <c r="E66" s="153">
        <v>19</v>
      </c>
      <c r="F66" s="153">
        <v>13</v>
      </c>
      <c r="G66" s="153">
        <v>11</v>
      </c>
      <c r="H66" s="160">
        <v>14</v>
      </c>
      <c r="I66" s="9">
        <v>103</v>
      </c>
      <c r="J66" s="137"/>
    </row>
    <row r="67" spans="1:10" ht="12.75">
      <c r="A67" s="247"/>
      <c r="B67" s="209" t="s">
        <v>205</v>
      </c>
      <c r="C67" s="146">
        <v>83</v>
      </c>
      <c r="D67" s="153">
        <v>62</v>
      </c>
      <c r="E67" s="153">
        <v>34</v>
      </c>
      <c r="F67" s="153">
        <v>25</v>
      </c>
      <c r="G67" s="153">
        <v>19</v>
      </c>
      <c r="H67" s="160">
        <v>22</v>
      </c>
      <c r="I67" s="9">
        <v>245</v>
      </c>
      <c r="J67" s="137"/>
    </row>
    <row r="68" spans="1:10" ht="12.75">
      <c r="A68" s="247"/>
      <c r="B68" s="209" t="s">
        <v>206</v>
      </c>
      <c r="C68" s="146">
        <v>13</v>
      </c>
      <c r="D68" s="153">
        <v>11</v>
      </c>
      <c r="E68" s="153">
        <v>12</v>
      </c>
      <c r="F68" s="153">
        <v>4</v>
      </c>
      <c r="G68" s="153">
        <v>7</v>
      </c>
      <c r="H68" s="160">
        <v>5</v>
      </c>
      <c r="I68" s="9">
        <v>52</v>
      </c>
      <c r="J68" s="137"/>
    </row>
    <row r="69" spans="1:10" ht="12.75">
      <c r="A69" s="247"/>
      <c r="B69" s="209" t="s">
        <v>207</v>
      </c>
      <c r="C69" s="146">
        <v>22</v>
      </c>
      <c r="D69" s="153">
        <v>9</v>
      </c>
      <c r="E69" s="153">
        <v>8</v>
      </c>
      <c r="F69" s="153">
        <v>6</v>
      </c>
      <c r="G69" s="153">
        <v>6</v>
      </c>
      <c r="H69" s="160">
        <v>8</v>
      </c>
      <c r="I69" s="9">
        <v>59</v>
      </c>
      <c r="J69" s="137"/>
    </row>
    <row r="70" spans="1:9" ht="12.75">
      <c r="A70" s="246" t="s">
        <v>108</v>
      </c>
      <c r="B70" s="167"/>
      <c r="C70" s="147" t="s">
        <v>109</v>
      </c>
      <c r="D70" s="169" t="s">
        <v>109</v>
      </c>
      <c r="E70" s="169" t="s">
        <v>109</v>
      </c>
      <c r="F70" s="169" t="s">
        <v>109</v>
      </c>
      <c r="G70" s="169" t="s">
        <v>109</v>
      </c>
      <c r="H70" s="167"/>
      <c r="I70" s="16"/>
    </row>
    <row r="71" spans="2:8" ht="12.75">
      <c r="B71" s="3"/>
      <c r="C71" s="3"/>
      <c r="D71" s="3"/>
      <c r="E71" s="3"/>
      <c r="F71" s="3"/>
      <c r="G71" s="3"/>
      <c r="H71" s="3"/>
    </row>
    <row r="72" spans="2:8" ht="12.75">
      <c r="B72" s="3"/>
      <c r="C72" s="3"/>
      <c r="D72" s="3"/>
      <c r="E72" s="3"/>
      <c r="F72" s="3"/>
      <c r="G72" s="3"/>
      <c r="H72" s="3"/>
    </row>
    <row r="73" spans="2:8" ht="12.75">
      <c r="B73" s="3"/>
      <c r="C73" s="3"/>
      <c r="D73" s="3"/>
      <c r="E73" s="3"/>
      <c r="F73" s="3"/>
      <c r="G73" s="3"/>
      <c r="H73" s="3"/>
    </row>
    <row r="74" spans="2:8" ht="12.75">
      <c r="B74" s="3"/>
      <c r="C74" s="3"/>
      <c r="D74" s="3"/>
      <c r="E74" s="3"/>
      <c r="F74" s="3"/>
      <c r="G74" s="3"/>
      <c r="H74" s="3"/>
    </row>
    <row r="75" spans="2:8" ht="12.75">
      <c r="B75" s="3"/>
      <c r="C75" s="3"/>
      <c r="D75" s="3"/>
      <c r="E75" s="3"/>
      <c r="F75" s="3"/>
      <c r="G75" s="3"/>
      <c r="H75" s="3"/>
    </row>
    <row r="76" spans="2:8" ht="12.75">
      <c r="B76" s="3"/>
      <c r="C76" s="3"/>
      <c r="D76" s="3"/>
      <c r="E76" s="3"/>
      <c r="F76" s="3"/>
      <c r="G76" s="3"/>
      <c r="H76" s="3"/>
    </row>
    <row r="77" spans="2:8" ht="12.75">
      <c r="B77" s="3"/>
      <c r="C77" s="3"/>
      <c r="D77" s="3"/>
      <c r="E77" s="3"/>
      <c r="F77" s="3"/>
      <c r="G77" s="3"/>
      <c r="H77" s="3"/>
    </row>
    <row r="78" spans="2:8" ht="12.75">
      <c r="B78" s="3"/>
      <c r="C78" s="3"/>
      <c r="D78" s="3"/>
      <c r="E78" s="3"/>
      <c r="F78" s="3"/>
      <c r="G78" s="3"/>
      <c r="H78" s="3"/>
    </row>
    <row r="79" spans="2:8" ht="12.75">
      <c r="B79" s="3" t="s">
        <v>108</v>
      </c>
      <c r="C79" s="3" t="s">
        <v>0</v>
      </c>
      <c r="D79" s="3" t="s">
        <v>109</v>
      </c>
      <c r="E79" s="3"/>
      <c r="F79" s="3"/>
      <c r="G79" s="3"/>
      <c r="H79" s="3"/>
    </row>
    <row r="80" spans="4:8" ht="12.75">
      <c r="D80" s="3" t="s">
        <v>109</v>
      </c>
      <c r="E80" s="3"/>
      <c r="F80" s="3"/>
      <c r="G80" s="3"/>
      <c r="H80" s="3"/>
    </row>
    <row r="81" spans="4:8" ht="12.75">
      <c r="D81" s="3" t="s">
        <v>109</v>
      </c>
      <c r="E81" s="3"/>
      <c r="F81" s="3"/>
      <c r="G81" s="3"/>
      <c r="H81" s="3"/>
    </row>
    <row r="82" spans="4:8" ht="12.75">
      <c r="D82" s="3" t="s">
        <v>109</v>
      </c>
      <c r="E82" s="3" t="s">
        <v>109</v>
      </c>
      <c r="F82" s="3" t="s">
        <v>109</v>
      </c>
      <c r="G82" s="3" t="s">
        <v>109</v>
      </c>
      <c r="H82" s="3"/>
    </row>
    <row r="144" spans="2:8" ht="12.75">
      <c r="B144" s="3" t="s">
        <v>108</v>
      </c>
      <c r="C144" s="3" t="s">
        <v>109</v>
      </c>
      <c r="D144" s="3" t="s">
        <v>109</v>
      </c>
      <c r="E144" s="3" t="s">
        <v>109</v>
      </c>
      <c r="F144" s="3" t="s">
        <v>109</v>
      </c>
      <c r="G144" s="3" t="s">
        <v>109</v>
      </c>
      <c r="H144" s="3"/>
    </row>
  </sheetData>
  <mergeCells count="2">
    <mergeCell ref="C6:H6"/>
    <mergeCell ref="A10:B10"/>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0" max="255" man="1"/>
  </rowBreaks>
</worksheet>
</file>

<file path=xl/worksheets/sheet2.xml><?xml version="1.0" encoding="utf-8"?>
<worksheet xmlns="http://schemas.openxmlformats.org/spreadsheetml/2006/main" xmlns:r="http://schemas.openxmlformats.org/officeDocument/2006/relationships">
  <dimension ref="A1:M36"/>
  <sheetViews>
    <sheetView workbookViewId="0" topLeftCell="A1">
      <selection activeCell="B29" sqref="B29"/>
    </sheetView>
  </sheetViews>
  <sheetFormatPr defaultColWidth="11.421875" defaultRowHeight="12.75"/>
  <cols>
    <col min="1" max="1" width="1.7109375" style="0" customWidth="1"/>
    <col min="2" max="2" width="17.00390625" style="0" customWidth="1"/>
    <col min="11" max="11" width="12.7109375" style="0" customWidth="1"/>
  </cols>
  <sheetData>
    <row r="1" spans="1:2" ht="12.75">
      <c r="A1" s="2" t="s">
        <v>120</v>
      </c>
      <c r="B1" s="2"/>
    </row>
    <row r="2" spans="1:2" ht="12.75">
      <c r="A2" s="2" t="s">
        <v>20</v>
      </c>
      <c r="B2" s="2"/>
    </row>
    <row r="3" spans="1:11" ht="12.75">
      <c r="A3" s="62" t="s">
        <v>11</v>
      </c>
      <c r="B3" s="62"/>
      <c r="C3" s="62"/>
      <c r="D3" s="62"/>
      <c r="E3" s="62"/>
      <c r="F3" s="62"/>
      <c r="G3" s="62"/>
      <c r="H3" s="62"/>
      <c r="I3" s="3" t="s">
        <v>1</v>
      </c>
      <c r="J3" s="3" t="s">
        <v>1</v>
      </c>
      <c r="K3" s="3" t="s">
        <v>1</v>
      </c>
    </row>
    <row r="4" spans="1:11" ht="3" customHeight="1">
      <c r="A4" s="200"/>
      <c r="B4" s="208"/>
      <c r="C4" s="198"/>
      <c r="D4" s="198"/>
      <c r="E4" s="198"/>
      <c r="F4" s="198"/>
      <c r="G4" s="198"/>
      <c r="H4" s="198"/>
      <c r="I4" s="198"/>
      <c r="J4" s="198"/>
      <c r="K4" s="88"/>
    </row>
    <row r="5" spans="1:11" ht="12.75">
      <c r="A5" s="191" t="s">
        <v>15</v>
      </c>
      <c r="B5" s="205"/>
      <c r="C5" s="279" t="s">
        <v>61</v>
      </c>
      <c r="D5" s="279"/>
      <c r="E5" s="279"/>
      <c r="F5" s="279"/>
      <c r="G5" s="279"/>
      <c r="H5" s="279"/>
      <c r="I5" s="279"/>
      <c r="J5" s="280"/>
      <c r="K5" s="105" t="s">
        <v>37</v>
      </c>
    </row>
    <row r="6" spans="1:13" ht="12.75">
      <c r="A6" s="206"/>
      <c r="B6" s="209" t="s">
        <v>158</v>
      </c>
      <c r="C6" s="36" t="s">
        <v>47</v>
      </c>
      <c r="D6" s="35" t="s">
        <v>48</v>
      </c>
      <c r="E6" s="36" t="s">
        <v>49</v>
      </c>
      <c r="F6" s="35" t="s">
        <v>50</v>
      </c>
      <c r="G6" s="36" t="s">
        <v>51</v>
      </c>
      <c r="H6" s="35" t="s">
        <v>52</v>
      </c>
      <c r="I6" s="37" t="s">
        <v>53</v>
      </c>
      <c r="J6" s="38" t="s">
        <v>54</v>
      </c>
      <c r="K6" s="106" t="s">
        <v>60</v>
      </c>
      <c r="L6" t="s">
        <v>1</v>
      </c>
      <c r="M6" t="s">
        <v>1</v>
      </c>
    </row>
    <row r="7" spans="1:11" ht="12.75">
      <c r="A7" s="189"/>
      <c r="B7" s="24"/>
      <c r="C7" s="36" t="s">
        <v>17</v>
      </c>
      <c r="D7" s="35" t="s">
        <v>18</v>
      </c>
      <c r="E7" s="35" t="s">
        <v>18</v>
      </c>
      <c r="F7" s="35" t="s">
        <v>18</v>
      </c>
      <c r="G7" s="35" t="s">
        <v>18</v>
      </c>
      <c r="H7" s="35" t="s">
        <v>18</v>
      </c>
      <c r="I7" s="35" t="s">
        <v>18</v>
      </c>
      <c r="J7" s="38" t="s">
        <v>19</v>
      </c>
      <c r="K7" s="106" t="s">
        <v>59</v>
      </c>
    </row>
    <row r="8" spans="1:11" ht="3" customHeight="1">
      <c r="A8" s="192"/>
      <c r="B8" s="195"/>
      <c r="C8" s="92"/>
      <c r="D8" s="40"/>
      <c r="E8" s="92"/>
      <c r="F8" s="40"/>
      <c r="G8" s="92"/>
      <c r="H8" s="40"/>
      <c r="I8" s="40"/>
      <c r="J8" s="41"/>
      <c r="K8" s="93"/>
    </row>
    <row r="9" spans="1:11" ht="3" customHeight="1">
      <c r="A9" s="25"/>
      <c r="B9" s="24"/>
      <c r="C9" s="36"/>
      <c r="D9" s="35"/>
      <c r="E9" s="36"/>
      <c r="F9" s="35"/>
      <c r="G9" s="36"/>
      <c r="H9" s="35"/>
      <c r="I9" s="37"/>
      <c r="J9" s="38"/>
      <c r="K9" s="90"/>
    </row>
    <row r="10" spans="1:11" ht="6" customHeight="1">
      <c r="A10" s="174" t="s">
        <v>43</v>
      </c>
      <c r="B10" s="54"/>
      <c r="C10" s="10"/>
      <c r="D10" s="31"/>
      <c r="E10" s="10"/>
      <c r="F10" s="31"/>
      <c r="G10" s="10"/>
      <c r="H10" s="31"/>
      <c r="I10" s="31"/>
      <c r="J10" s="10"/>
      <c r="K10" s="22"/>
    </row>
    <row r="11" spans="1:11" s="1" customFormat="1" ht="12.75">
      <c r="A11" s="190" t="s">
        <v>89</v>
      </c>
      <c r="B11" s="51"/>
      <c r="C11" s="8">
        <f>SUM(C12:C16)</f>
        <v>7</v>
      </c>
      <c r="D11" s="30">
        <f aca="true" t="shared" si="0" ref="D11:J11">SUM(D12:D16)</f>
        <v>201</v>
      </c>
      <c r="E11" s="8">
        <f t="shared" si="0"/>
        <v>376</v>
      </c>
      <c r="F11" s="30">
        <f t="shared" si="0"/>
        <v>312</v>
      </c>
      <c r="G11" s="8">
        <f t="shared" si="0"/>
        <v>223</v>
      </c>
      <c r="H11" s="30">
        <f t="shared" si="0"/>
        <v>182</v>
      </c>
      <c r="I11" s="30">
        <f t="shared" si="0"/>
        <v>84</v>
      </c>
      <c r="J11" s="8">
        <f t="shared" si="0"/>
        <v>17</v>
      </c>
      <c r="K11" s="22">
        <f>SUM(C11:J11)</f>
        <v>1402</v>
      </c>
    </row>
    <row r="12" spans="1:11" ht="12.75">
      <c r="A12" s="189"/>
      <c r="B12" s="54" t="s">
        <v>187</v>
      </c>
      <c r="C12" s="10">
        <v>3</v>
      </c>
      <c r="D12" s="31">
        <v>18</v>
      </c>
      <c r="E12" s="10">
        <v>42</v>
      </c>
      <c r="F12" s="31">
        <v>54</v>
      </c>
      <c r="G12" s="10">
        <v>42</v>
      </c>
      <c r="H12" s="31">
        <v>34</v>
      </c>
      <c r="I12" s="31">
        <v>14</v>
      </c>
      <c r="J12" s="10">
        <v>1</v>
      </c>
      <c r="K12" s="22">
        <v>208</v>
      </c>
    </row>
    <row r="13" spans="1:11" ht="12.75">
      <c r="A13" s="189"/>
      <c r="B13" s="54" t="s">
        <v>188</v>
      </c>
      <c r="C13" s="10">
        <v>0</v>
      </c>
      <c r="D13" s="31">
        <v>17</v>
      </c>
      <c r="E13" s="10">
        <v>24</v>
      </c>
      <c r="F13" s="31">
        <v>21</v>
      </c>
      <c r="G13" s="10">
        <v>17</v>
      </c>
      <c r="H13" s="31">
        <v>13</v>
      </c>
      <c r="I13" s="31">
        <v>1</v>
      </c>
      <c r="J13" s="10">
        <v>0</v>
      </c>
      <c r="K13" s="22">
        <v>93</v>
      </c>
    </row>
    <row r="14" spans="1:11" ht="12.75">
      <c r="A14" s="189"/>
      <c r="B14" s="54" t="s">
        <v>189</v>
      </c>
      <c r="C14" s="10">
        <v>1</v>
      </c>
      <c r="D14" s="31">
        <v>26</v>
      </c>
      <c r="E14" s="10">
        <v>57</v>
      </c>
      <c r="F14" s="31">
        <v>40</v>
      </c>
      <c r="G14" s="10">
        <v>26</v>
      </c>
      <c r="H14" s="31">
        <v>21</v>
      </c>
      <c r="I14" s="31">
        <v>12</v>
      </c>
      <c r="J14" s="10">
        <v>3</v>
      </c>
      <c r="K14" s="22">
        <v>186</v>
      </c>
    </row>
    <row r="15" spans="1:11" ht="12.75">
      <c r="A15" s="189"/>
      <c r="B15" s="54" t="s">
        <v>190</v>
      </c>
      <c r="C15" s="10">
        <v>2</v>
      </c>
      <c r="D15" s="31">
        <v>64</v>
      </c>
      <c r="E15" s="10">
        <v>122</v>
      </c>
      <c r="F15" s="31">
        <v>103</v>
      </c>
      <c r="G15" s="10">
        <v>63</v>
      </c>
      <c r="H15" s="31">
        <v>51</v>
      </c>
      <c r="I15" s="31">
        <v>22</v>
      </c>
      <c r="J15" s="10">
        <v>5</v>
      </c>
      <c r="K15" s="22">
        <v>432</v>
      </c>
    </row>
    <row r="16" spans="1:11" ht="12.75">
      <c r="A16" s="189"/>
      <c r="B16" s="54" t="s">
        <v>191</v>
      </c>
      <c r="C16" s="10">
        <v>1</v>
      </c>
      <c r="D16" s="31">
        <v>76</v>
      </c>
      <c r="E16" s="10">
        <v>131</v>
      </c>
      <c r="F16" s="31">
        <v>94</v>
      </c>
      <c r="G16" s="10">
        <v>75</v>
      </c>
      <c r="H16" s="31">
        <v>63</v>
      </c>
      <c r="I16" s="31">
        <v>35</v>
      </c>
      <c r="J16" s="10">
        <v>8</v>
      </c>
      <c r="K16" s="22">
        <v>483</v>
      </c>
    </row>
    <row r="17" spans="1:11" ht="12.75">
      <c r="A17" s="174" t="s">
        <v>43</v>
      </c>
      <c r="B17" s="54"/>
      <c r="C17" s="10"/>
      <c r="D17" s="31"/>
      <c r="E17" s="10"/>
      <c r="F17" s="31"/>
      <c r="G17" s="10"/>
      <c r="H17" s="31"/>
      <c r="I17" s="31"/>
      <c r="J17" s="10"/>
      <c r="K17" s="22"/>
    </row>
    <row r="18" spans="1:11" s="1" customFormat="1" ht="12.75">
      <c r="A18" s="190" t="s">
        <v>90</v>
      </c>
      <c r="B18" s="51"/>
      <c r="C18" s="8">
        <f>SUM(C19:C35)</f>
        <v>38</v>
      </c>
      <c r="D18" s="30">
        <f aca="true" t="shared" si="1" ref="D18:I18">SUM(D19:D35)</f>
        <v>687</v>
      </c>
      <c r="E18" s="8">
        <f t="shared" si="1"/>
        <v>864</v>
      </c>
      <c r="F18" s="30">
        <f t="shared" si="1"/>
        <v>581</v>
      </c>
      <c r="G18" s="8">
        <f t="shared" si="1"/>
        <v>472</v>
      </c>
      <c r="H18" s="30">
        <f t="shared" si="1"/>
        <v>281</v>
      </c>
      <c r="I18" s="30">
        <f t="shared" si="1"/>
        <v>98</v>
      </c>
      <c r="J18" s="8">
        <f>SUM(J19:J35)</f>
        <v>11</v>
      </c>
      <c r="K18" s="22">
        <f>SUM(C18:J18)</f>
        <v>3032</v>
      </c>
    </row>
    <row r="19" spans="1:11" ht="12.75">
      <c r="A19" s="189"/>
      <c r="B19" s="54" t="s">
        <v>192</v>
      </c>
      <c r="C19" s="10">
        <v>1</v>
      </c>
      <c r="D19" s="31">
        <v>26</v>
      </c>
      <c r="E19" s="10">
        <v>38</v>
      </c>
      <c r="F19" s="31">
        <v>27</v>
      </c>
      <c r="G19" s="10">
        <v>16</v>
      </c>
      <c r="H19" s="31">
        <v>18</v>
      </c>
      <c r="I19" s="31">
        <v>3</v>
      </c>
      <c r="J19" s="10">
        <v>1</v>
      </c>
      <c r="K19" s="22">
        <v>130</v>
      </c>
    </row>
    <row r="20" spans="1:11" ht="12.75">
      <c r="A20" s="189"/>
      <c r="B20" s="54" t="s">
        <v>193</v>
      </c>
      <c r="C20" s="10">
        <v>6</v>
      </c>
      <c r="D20" s="31">
        <v>49</v>
      </c>
      <c r="E20" s="10">
        <v>75</v>
      </c>
      <c r="F20" s="31">
        <v>38</v>
      </c>
      <c r="G20" s="10">
        <v>46</v>
      </c>
      <c r="H20" s="31">
        <v>20</v>
      </c>
      <c r="I20" s="31">
        <v>7</v>
      </c>
      <c r="J20" s="10">
        <v>2</v>
      </c>
      <c r="K20" s="22">
        <v>243</v>
      </c>
    </row>
    <row r="21" spans="1:11" ht="12.75">
      <c r="A21" s="189"/>
      <c r="B21" s="54" t="s">
        <v>194</v>
      </c>
      <c r="C21" s="10">
        <v>2</v>
      </c>
      <c r="D21" s="31">
        <v>63</v>
      </c>
      <c r="E21" s="10">
        <v>71</v>
      </c>
      <c r="F21" s="31">
        <v>62</v>
      </c>
      <c r="G21" s="10">
        <v>39</v>
      </c>
      <c r="H21" s="31">
        <v>17</v>
      </c>
      <c r="I21" s="31">
        <v>9</v>
      </c>
      <c r="J21" s="10">
        <v>0</v>
      </c>
      <c r="K21" s="22">
        <v>263</v>
      </c>
    </row>
    <row r="22" spans="1:11" ht="12.75">
      <c r="A22" s="189"/>
      <c r="B22" s="54" t="s">
        <v>195</v>
      </c>
      <c r="C22" s="10">
        <v>1</v>
      </c>
      <c r="D22" s="31">
        <v>10</v>
      </c>
      <c r="E22" s="10">
        <v>20</v>
      </c>
      <c r="F22" s="31">
        <v>10</v>
      </c>
      <c r="G22" s="10">
        <v>15</v>
      </c>
      <c r="H22" s="31">
        <v>11</v>
      </c>
      <c r="I22" s="31">
        <v>4</v>
      </c>
      <c r="J22" s="10">
        <v>0</v>
      </c>
      <c r="K22" s="22">
        <v>71</v>
      </c>
    </row>
    <row r="23" spans="1:11" ht="12.75">
      <c r="A23" s="189"/>
      <c r="B23" s="54" t="s">
        <v>145</v>
      </c>
      <c r="C23" s="10">
        <v>4</v>
      </c>
      <c r="D23" s="31">
        <v>57</v>
      </c>
      <c r="E23" s="10">
        <v>46</v>
      </c>
      <c r="F23" s="31">
        <v>37</v>
      </c>
      <c r="G23" s="10">
        <v>26</v>
      </c>
      <c r="H23" s="31">
        <v>24</v>
      </c>
      <c r="I23" s="31">
        <v>8</v>
      </c>
      <c r="J23" s="10">
        <v>1</v>
      </c>
      <c r="K23" s="22">
        <v>203</v>
      </c>
    </row>
    <row r="24" spans="1:11" ht="12.75">
      <c r="A24" s="189"/>
      <c r="B24" s="54" t="s">
        <v>196</v>
      </c>
      <c r="C24" s="10">
        <v>0</v>
      </c>
      <c r="D24" s="31">
        <v>77</v>
      </c>
      <c r="E24" s="10">
        <v>88</v>
      </c>
      <c r="F24" s="31">
        <v>63</v>
      </c>
      <c r="G24" s="10">
        <v>46</v>
      </c>
      <c r="H24" s="31">
        <v>24</v>
      </c>
      <c r="I24" s="31">
        <v>5</v>
      </c>
      <c r="J24" s="10">
        <v>0</v>
      </c>
      <c r="K24" s="22">
        <v>303</v>
      </c>
    </row>
    <row r="25" spans="1:11" ht="12.75">
      <c r="A25" s="189"/>
      <c r="B25" s="54" t="s">
        <v>197</v>
      </c>
      <c r="C25" s="10">
        <v>2</v>
      </c>
      <c r="D25" s="31">
        <v>4</v>
      </c>
      <c r="E25" s="10">
        <v>16</v>
      </c>
      <c r="F25" s="31">
        <v>6</v>
      </c>
      <c r="G25" s="10">
        <v>5</v>
      </c>
      <c r="H25" s="31">
        <v>6</v>
      </c>
      <c r="I25" s="31">
        <v>0</v>
      </c>
      <c r="J25" s="10">
        <v>0</v>
      </c>
      <c r="K25" s="22">
        <v>39</v>
      </c>
    </row>
    <row r="26" spans="1:11" ht="12.75">
      <c r="A26" s="189"/>
      <c r="B26" s="54" t="s">
        <v>198</v>
      </c>
      <c r="C26" s="10">
        <v>2</v>
      </c>
      <c r="D26" s="31">
        <v>46</v>
      </c>
      <c r="E26" s="10">
        <v>61</v>
      </c>
      <c r="F26" s="31">
        <v>45</v>
      </c>
      <c r="G26" s="10">
        <v>42</v>
      </c>
      <c r="H26" s="31">
        <v>18</v>
      </c>
      <c r="I26" s="31">
        <v>5</v>
      </c>
      <c r="J26" s="10">
        <v>2</v>
      </c>
      <c r="K26" s="22">
        <v>221</v>
      </c>
    </row>
    <row r="27" spans="1:11" ht="12.75">
      <c r="A27" s="189"/>
      <c r="B27" s="54" t="s">
        <v>199</v>
      </c>
      <c r="C27" s="10">
        <v>5</v>
      </c>
      <c r="D27" s="31">
        <v>100</v>
      </c>
      <c r="E27" s="10">
        <v>98</v>
      </c>
      <c r="F27" s="31">
        <v>46</v>
      </c>
      <c r="G27" s="10">
        <v>29</v>
      </c>
      <c r="H27" s="31">
        <v>16</v>
      </c>
      <c r="I27" s="31">
        <v>3</v>
      </c>
      <c r="J27" s="10">
        <v>1</v>
      </c>
      <c r="K27" s="22">
        <v>298</v>
      </c>
    </row>
    <row r="28" spans="1:11" ht="12.75">
      <c r="A28" s="189"/>
      <c r="B28" s="54" t="s">
        <v>200</v>
      </c>
      <c r="C28" s="10">
        <v>0</v>
      </c>
      <c r="D28" s="31">
        <v>22</v>
      </c>
      <c r="E28" s="10">
        <v>27</v>
      </c>
      <c r="F28" s="31">
        <v>15</v>
      </c>
      <c r="G28" s="10">
        <v>15</v>
      </c>
      <c r="H28" s="31">
        <v>7</v>
      </c>
      <c r="I28" s="31">
        <v>3</v>
      </c>
      <c r="J28" s="10">
        <v>0</v>
      </c>
      <c r="K28" s="22">
        <v>89</v>
      </c>
    </row>
    <row r="29" spans="1:11" ht="12.75">
      <c r="A29" s="189"/>
      <c r="B29" s="54" t="s">
        <v>201</v>
      </c>
      <c r="C29" s="10">
        <v>0</v>
      </c>
      <c r="D29" s="31">
        <v>19</v>
      </c>
      <c r="E29" s="10">
        <v>13</v>
      </c>
      <c r="F29" s="31">
        <v>14</v>
      </c>
      <c r="G29" s="10">
        <v>13</v>
      </c>
      <c r="H29" s="31">
        <v>4</v>
      </c>
      <c r="I29" s="31">
        <v>6</v>
      </c>
      <c r="J29" s="10">
        <v>0</v>
      </c>
      <c r="K29" s="22">
        <v>69</v>
      </c>
    </row>
    <row r="30" spans="1:11" ht="12.75">
      <c r="A30" s="189"/>
      <c r="B30" s="54" t="s">
        <v>202</v>
      </c>
      <c r="C30" s="10">
        <v>0</v>
      </c>
      <c r="D30" s="31">
        <v>7</v>
      </c>
      <c r="E30" s="10">
        <v>10</v>
      </c>
      <c r="F30" s="31">
        <v>11</v>
      </c>
      <c r="G30" s="10">
        <v>2</v>
      </c>
      <c r="H30" s="31">
        <v>2</v>
      </c>
      <c r="I30" s="31">
        <v>1</v>
      </c>
      <c r="J30" s="10">
        <v>1</v>
      </c>
      <c r="K30" s="22">
        <v>34</v>
      </c>
    </row>
    <row r="31" spans="1:11" ht="12.75">
      <c r="A31" s="189"/>
      <c r="B31" s="54" t="s">
        <v>203</v>
      </c>
      <c r="C31" s="10">
        <v>10</v>
      </c>
      <c r="D31" s="31">
        <v>116</v>
      </c>
      <c r="E31" s="10">
        <v>172</v>
      </c>
      <c r="F31" s="31">
        <v>117</v>
      </c>
      <c r="G31" s="10">
        <v>101</v>
      </c>
      <c r="H31" s="31">
        <v>63</v>
      </c>
      <c r="I31" s="31">
        <v>30</v>
      </c>
      <c r="J31" s="10">
        <v>1</v>
      </c>
      <c r="K31" s="22">
        <v>610</v>
      </c>
    </row>
    <row r="32" spans="1:11" ht="12.75">
      <c r="A32" s="189"/>
      <c r="B32" s="54" t="s">
        <v>204</v>
      </c>
      <c r="C32" s="10">
        <v>0</v>
      </c>
      <c r="D32" s="31">
        <v>20</v>
      </c>
      <c r="E32" s="10">
        <v>29</v>
      </c>
      <c r="F32" s="31">
        <v>18</v>
      </c>
      <c r="G32" s="10">
        <v>21</v>
      </c>
      <c r="H32" s="31">
        <v>13</v>
      </c>
      <c r="I32" s="31">
        <v>2</v>
      </c>
      <c r="J32" s="10">
        <v>0</v>
      </c>
      <c r="K32" s="22">
        <v>103</v>
      </c>
    </row>
    <row r="33" spans="1:11" ht="12.75">
      <c r="A33" s="189"/>
      <c r="B33" s="54" t="s">
        <v>205</v>
      </c>
      <c r="C33" s="10">
        <v>2</v>
      </c>
      <c r="D33" s="31">
        <v>47</v>
      </c>
      <c r="E33" s="10">
        <v>77</v>
      </c>
      <c r="F33" s="31">
        <v>49</v>
      </c>
      <c r="G33" s="10">
        <v>37</v>
      </c>
      <c r="H33" s="31">
        <v>26</v>
      </c>
      <c r="I33" s="31">
        <v>6</v>
      </c>
      <c r="J33" s="10">
        <v>1</v>
      </c>
      <c r="K33" s="22">
        <v>245</v>
      </c>
    </row>
    <row r="34" spans="1:11" ht="12.75">
      <c r="A34" s="189"/>
      <c r="B34" s="54" t="s">
        <v>206</v>
      </c>
      <c r="C34" s="10">
        <v>1</v>
      </c>
      <c r="D34" s="31">
        <v>16</v>
      </c>
      <c r="E34" s="10">
        <v>8</v>
      </c>
      <c r="F34" s="31">
        <v>7</v>
      </c>
      <c r="G34" s="10">
        <v>12</v>
      </c>
      <c r="H34" s="31">
        <v>5</v>
      </c>
      <c r="I34" s="31">
        <v>3</v>
      </c>
      <c r="J34" s="10">
        <v>0</v>
      </c>
      <c r="K34" s="22">
        <v>52</v>
      </c>
    </row>
    <row r="35" spans="1:11" ht="12.75">
      <c r="A35" s="189"/>
      <c r="B35" s="54" t="s">
        <v>207</v>
      </c>
      <c r="C35" s="10">
        <v>2</v>
      </c>
      <c r="D35" s="31">
        <v>8</v>
      </c>
      <c r="E35" s="10">
        <v>15</v>
      </c>
      <c r="F35" s="31">
        <v>16</v>
      </c>
      <c r="G35" s="10">
        <v>7</v>
      </c>
      <c r="H35" s="31">
        <v>7</v>
      </c>
      <c r="I35" s="31">
        <v>3</v>
      </c>
      <c r="J35" s="10">
        <v>1</v>
      </c>
      <c r="K35" s="22">
        <v>59</v>
      </c>
    </row>
    <row r="36" spans="1:11" ht="12.75">
      <c r="A36" s="203"/>
      <c r="B36" s="58"/>
      <c r="C36" s="56"/>
      <c r="D36" s="57"/>
      <c r="E36" s="56"/>
      <c r="F36" s="57"/>
      <c r="G36" s="56"/>
      <c r="H36" s="57"/>
      <c r="I36" s="57"/>
      <c r="J36" s="56"/>
      <c r="K36" s="55"/>
    </row>
  </sheetData>
  <mergeCells count="1">
    <mergeCell ref="C5:J5"/>
  </mergeCells>
  <printOptions/>
  <pageMargins left="1.1811023622047245" right="0.7874015748031497" top="0.7874015748031497" bottom="0.7874015748031497" header="0.5118110236220472" footer="0.5118110236220472"/>
  <pageSetup horizontalDpi="600" verticalDpi="600" orientation="landscape" paperSize="9" r:id="rId1"/>
  <rowBreaks count="1" manualBreakCount="1">
    <brk id="9" max="255" man="1"/>
  </rowBreaks>
</worksheet>
</file>

<file path=xl/worksheets/sheet20.xml><?xml version="1.0" encoding="utf-8"?>
<worksheet xmlns="http://schemas.openxmlformats.org/spreadsheetml/2006/main" xmlns:r="http://schemas.openxmlformats.org/officeDocument/2006/relationships">
  <dimension ref="A1:L141"/>
  <sheetViews>
    <sheetView workbookViewId="0" topLeftCell="E1">
      <selection activeCell="B35" sqref="B35"/>
    </sheetView>
  </sheetViews>
  <sheetFormatPr defaultColWidth="11.421875" defaultRowHeight="12.75"/>
  <cols>
    <col min="1" max="1" width="1.7109375" style="0" customWidth="1"/>
    <col min="2" max="2" width="17.7109375" style="0" customWidth="1"/>
    <col min="3" max="3" width="8.7109375" style="148" customWidth="1"/>
    <col min="4" max="9" width="8.7109375" style="0" customWidth="1"/>
    <col min="10" max="11" width="8.57421875" style="0" customWidth="1"/>
    <col min="12" max="12" width="18.140625" style="0" customWidth="1"/>
  </cols>
  <sheetData>
    <row r="1" spans="1:11" ht="12.75">
      <c r="A1" s="2" t="s">
        <v>227</v>
      </c>
      <c r="B1" s="2"/>
      <c r="C1" s="144"/>
      <c r="D1" s="3"/>
      <c r="E1" s="3"/>
      <c r="F1" s="3"/>
      <c r="G1" s="3"/>
      <c r="H1" s="3"/>
      <c r="I1" s="3"/>
      <c r="J1" s="3"/>
      <c r="K1" s="3"/>
    </row>
    <row r="2" spans="1:11" ht="12.75">
      <c r="A2" s="3"/>
      <c r="B2" s="3"/>
      <c r="C2" s="144"/>
      <c r="D2" s="3"/>
      <c r="E2" s="3"/>
      <c r="F2" s="3"/>
      <c r="G2" s="3"/>
      <c r="H2" s="3"/>
      <c r="I2" s="3"/>
      <c r="J2" s="3"/>
      <c r="K2" s="3"/>
    </row>
    <row r="3" spans="1:11" ht="12.75">
      <c r="A3" s="156" t="s">
        <v>11</v>
      </c>
      <c r="B3" s="156"/>
      <c r="C3" s="156"/>
      <c r="D3" s="156"/>
      <c r="E3" s="156"/>
      <c r="F3" s="156"/>
      <c r="G3" s="156"/>
      <c r="H3" s="156"/>
      <c r="I3" s="3"/>
      <c r="J3" s="3"/>
      <c r="K3" s="3"/>
    </row>
    <row r="4" spans="1:12" ht="3" customHeight="1">
      <c r="A4" s="223"/>
      <c r="B4" s="228"/>
      <c r="C4" s="72"/>
      <c r="D4" s="80"/>
      <c r="E4" s="80"/>
      <c r="F4" s="80"/>
      <c r="G4" s="80"/>
      <c r="H4" s="80"/>
      <c r="I4" s="80"/>
      <c r="J4" s="80"/>
      <c r="K4" s="80"/>
      <c r="L4" s="114"/>
    </row>
    <row r="5" spans="1:12" ht="12.75">
      <c r="A5" s="298" t="s">
        <v>93</v>
      </c>
      <c r="B5" s="299"/>
      <c r="C5" s="281" t="s">
        <v>226</v>
      </c>
      <c r="D5" s="279"/>
      <c r="E5" s="279"/>
      <c r="F5" s="279"/>
      <c r="G5" s="279"/>
      <c r="H5" s="279"/>
      <c r="I5" s="279"/>
      <c r="J5" s="279"/>
      <c r="K5" s="280"/>
      <c r="L5" s="105" t="s">
        <v>66</v>
      </c>
    </row>
    <row r="6" spans="1:12" ht="12.75">
      <c r="A6" s="189"/>
      <c r="B6" s="24" t="s">
        <v>158</v>
      </c>
      <c r="C6" s="66">
        <v>0</v>
      </c>
      <c r="D6" s="141">
        <v>1</v>
      </c>
      <c r="E6" s="141">
        <v>2</v>
      </c>
      <c r="F6" s="141">
        <v>3</v>
      </c>
      <c r="G6" s="141">
        <v>4</v>
      </c>
      <c r="H6" s="141">
        <v>5</v>
      </c>
      <c r="I6" s="141">
        <v>6</v>
      </c>
      <c r="J6" s="141">
        <v>7</v>
      </c>
      <c r="K6" s="66" t="s">
        <v>118</v>
      </c>
      <c r="L6" s="105" t="s">
        <v>62</v>
      </c>
    </row>
    <row r="7" spans="1:12" ht="3" customHeight="1">
      <c r="A7" s="203" t="s">
        <v>108</v>
      </c>
      <c r="B7" s="58"/>
      <c r="C7" s="145"/>
      <c r="D7" s="33"/>
      <c r="E7" s="33"/>
      <c r="F7" s="33"/>
      <c r="G7" s="33"/>
      <c r="H7" s="33"/>
      <c r="I7" s="33"/>
      <c r="J7" s="33"/>
      <c r="K7" s="15"/>
      <c r="L7" s="55"/>
    </row>
    <row r="8" spans="1:12" ht="3" customHeight="1">
      <c r="A8" s="188" t="s">
        <v>108</v>
      </c>
      <c r="B8" s="81"/>
      <c r="C8" s="72" t="s">
        <v>109</v>
      </c>
      <c r="D8" s="82" t="s">
        <v>109</v>
      </c>
      <c r="E8" s="82" t="s">
        <v>109</v>
      </c>
      <c r="F8" s="82" t="s">
        <v>109</v>
      </c>
      <c r="G8" s="82" t="s">
        <v>109</v>
      </c>
      <c r="H8" s="82" t="s">
        <v>109</v>
      </c>
      <c r="I8" s="82" t="s">
        <v>109</v>
      </c>
      <c r="J8" s="82" t="s">
        <v>109</v>
      </c>
      <c r="K8" s="80"/>
      <c r="L8" s="75" t="s">
        <v>109</v>
      </c>
    </row>
    <row r="9" spans="1:12" ht="24" customHeight="1">
      <c r="A9" s="282" t="s">
        <v>13</v>
      </c>
      <c r="B9" s="283"/>
      <c r="C9" s="150">
        <v>15704</v>
      </c>
      <c r="D9" s="30">
        <v>10482</v>
      </c>
      <c r="E9" s="30">
        <v>10086</v>
      </c>
      <c r="F9" s="30">
        <v>5985</v>
      </c>
      <c r="G9" s="30">
        <v>3318</v>
      </c>
      <c r="H9" s="30">
        <v>1870</v>
      </c>
      <c r="I9" s="30">
        <v>985</v>
      </c>
      <c r="J9" s="30">
        <v>577</v>
      </c>
      <c r="K9" s="8">
        <v>567</v>
      </c>
      <c r="L9" s="22">
        <f>SUM(C9:K9)</f>
        <v>49574</v>
      </c>
    </row>
    <row r="10" spans="1:12" ht="6" customHeight="1">
      <c r="A10" s="174"/>
      <c r="B10" s="54"/>
      <c r="C10" s="146"/>
      <c r="D10" s="31"/>
      <c r="E10" s="31"/>
      <c r="F10" s="31"/>
      <c r="G10" s="31"/>
      <c r="H10" s="31"/>
      <c r="I10" s="31"/>
      <c r="J10" s="31"/>
      <c r="K10" s="10"/>
      <c r="L10" s="23"/>
    </row>
    <row r="11" spans="1:12" ht="12.75">
      <c r="A11" s="190" t="s">
        <v>110</v>
      </c>
      <c r="B11" s="51"/>
      <c r="C11" s="150">
        <v>12307</v>
      </c>
      <c r="D11" s="30">
        <v>8285</v>
      </c>
      <c r="E11" s="30">
        <v>7859</v>
      </c>
      <c r="F11" s="30">
        <v>4394</v>
      </c>
      <c r="G11" s="30">
        <v>2242</v>
      </c>
      <c r="H11" s="30">
        <v>1214</v>
      </c>
      <c r="I11" s="30">
        <v>649</v>
      </c>
      <c r="J11" s="30">
        <v>375</v>
      </c>
      <c r="K11" s="8">
        <v>397</v>
      </c>
      <c r="L11" s="22">
        <f>SUM(C11:K11)</f>
        <v>37722</v>
      </c>
    </row>
    <row r="12" spans="1:12" ht="12.75">
      <c r="A12" s="189"/>
      <c r="B12" s="54" t="s">
        <v>161</v>
      </c>
      <c r="C12" s="146">
        <v>674</v>
      </c>
      <c r="D12" s="31">
        <v>466</v>
      </c>
      <c r="E12" s="31">
        <v>488</v>
      </c>
      <c r="F12" s="31">
        <v>233</v>
      </c>
      <c r="G12" s="31">
        <v>101</v>
      </c>
      <c r="H12" s="31">
        <v>45</v>
      </c>
      <c r="I12" s="31">
        <v>28</v>
      </c>
      <c r="J12" s="31">
        <v>16</v>
      </c>
      <c r="K12" s="10">
        <v>25</v>
      </c>
      <c r="L12" s="22">
        <v>2076</v>
      </c>
    </row>
    <row r="13" spans="1:12" ht="12.75">
      <c r="A13" s="189"/>
      <c r="B13" s="54" t="s">
        <v>162</v>
      </c>
      <c r="C13" s="146">
        <v>1477</v>
      </c>
      <c r="D13" s="31">
        <v>1142</v>
      </c>
      <c r="E13" s="31">
        <v>1138</v>
      </c>
      <c r="F13" s="31">
        <v>690</v>
      </c>
      <c r="G13" s="31">
        <v>377</v>
      </c>
      <c r="H13" s="31">
        <v>215</v>
      </c>
      <c r="I13" s="31">
        <v>118</v>
      </c>
      <c r="J13" s="31">
        <v>79</v>
      </c>
      <c r="K13" s="10">
        <v>93</v>
      </c>
      <c r="L13" s="22">
        <v>5329</v>
      </c>
    </row>
    <row r="14" spans="1:12" ht="12.75">
      <c r="A14" s="189"/>
      <c r="B14" s="54" t="s">
        <v>163</v>
      </c>
      <c r="C14" s="146">
        <v>363</v>
      </c>
      <c r="D14" s="31">
        <v>311</v>
      </c>
      <c r="E14" s="31">
        <v>313</v>
      </c>
      <c r="F14" s="31">
        <v>221</v>
      </c>
      <c r="G14" s="31">
        <v>132</v>
      </c>
      <c r="H14" s="31">
        <v>61</v>
      </c>
      <c r="I14" s="31">
        <v>30</v>
      </c>
      <c r="J14" s="31">
        <v>14</v>
      </c>
      <c r="K14" s="10">
        <v>18</v>
      </c>
      <c r="L14" s="22">
        <v>1463</v>
      </c>
    </row>
    <row r="15" spans="1:12" ht="12.75">
      <c r="A15" s="189"/>
      <c r="B15" s="54" t="s">
        <v>164</v>
      </c>
      <c r="C15" s="146">
        <v>816</v>
      </c>
      <c r="D15" s="31">
        <v>601</v>
      </c>
      <c r="E15" s="31">
        <v>593</v>
      </c>
      <c r="F15" s="31">
        <v>321</v>
      </c>
      <c r="G15" s="31">
        <v>134</v>
      </c>
      <c r="H15" s="31">
        <v>84</v>
      </c>
      <c r="I15" s="31">
        <v>38</v>
      </c>
      <c r="J15" s="31">
        <v>20</v>
      </c>
      <c r="K15" s="10">
        <v>38</v>
      </c>
      <c r="L15" s="22">
        <v>2645</v>
      </c>
    </row>
    <row r="16" spans="1:12" ht="12.75">
      <c r="A16" s="189"/>
      <c r="B16" s="54" t="s">
        <v>165</v>
      </c>
      <c r="C16" s="146">
        <v>961</v>
      </c>
      <c r="D16" s="31">
        <v>584</v>
      </c>
      <c r="E16" s="31">
        <v>584</v>
      </c>
      <c r="F16" s="31">
        <v>333</v>
      </c>
      <c r="G16" s="31">
        <v>174</v>
      </c>
      <c r="H16" s="31">
        <v>107</v>
      </c>
      <c r="I16" s="31">
        <v>51</v>
      </c>
      <c r="J16" s="31">
        <v>26</v>
      </c>
      <c r="K16" s="10">
        <v>20</v>
      </c>
      <c r="L16" s="22">
        <v>2840</v>
      </c>
    </row>
    <row r="17" spans="1:12" ht="12.75">
      <c r="A17" s="189"/>
      <c r="B17" s="54" t="s">
        <v>166</v>
      </c>
      <c r="C17" s="146">
        <v>747</v>
      </c>
      <c r="D17" s="31">
        <v>559</v>
      </c>
      <c r="E17" s="31">
        <v>480</v>
      </c>
      <c r="F17" s="31">
        <v>294</v>
      </c>
      <c r="G17" s="31">
        <v>141</v>
      </c>
      <c r="H17" s="31">
        <v>81</v>
      </c>
      <c r="I17" s="31">
        <v>42</v>
      </c>
      <c r="J17" s="31">
        <v>34</v>
      </c>
      <c r="K17" s="10">
        <v>28</v>
      </c>
      <c r="L17" s="22">
        <v>2406</v>
      </c>
    </row>
    <row r="18" spans="1:12" ht="12.75">
      <c r="A18" s="189"/>
      <c r="B18" s="54" t="s">
        <v>167</v>
      </c>
      <c r="C18" s="146">
        <v>452</v>
      </c>
      <c r="D18" s="31">
        <v>397</v>
      </c>
      <c r="E18" s="31">
        <v>362</v>
      </c>
      <c r="F18" s="31">
        <v>247</v>
      </c>
      <c r="G18" s="31">
        <v>123</v>
      </c>
      <c r="H18" s="31">
        <v>89</v>
      </c>
      <c r="I18" s="31">
        <v>36</v>
      </c>
      <c r="J18" s="31">
        <v>21</v>
      </c>
      <c r="K18" s="10">
        <v>14</v>
      </c>
      <c r="L18" s="22">
        <v>1741</v>
      </c>
    </row>
    <row r="19" spans="1:12" ht="12.75">
      <c r="A19" s="189"/>
      <c r="B19" s="54" t="s">
        <v>168</v>
      </c>
      <c r="C19" s="146">
        <v>2572</v>
      </c>
      <c r="D19" s="31">
        <v>1397</v>
      </c>
      <c r="E19" s="31">
        <v>1128</v>
      </c>
      <c r="F19" s="31">
        <v>606</v>
      </c>
      <c r="G19" s="31">
        <v>304</v>
      </c>
      <c r="H19" s="31">
        <v>179</v>
      </c>
      <c r="I19" s="31">
        <v>110</v>
      </c>
      <c r="J19" s="31">
        <v>39</v>
      </c>
      <c r="K19" s="10">
        <v>52</v>
      </c>
      <c r="L19" s="22">
        <v>6387</v>
      </c>
    </row>
    <row r="20" spans="1:12" ht="12.75">
      <c r="A20" s="189"/>
      <c r="B20" s="54" t="s">
        <v>169</v>
      </c>
      <c r="C20" s="146">
        <v>1263</v>
      </c>
      <c r="D20" s="31">
        <v>735</v>
      </c>
      <c r="E20" s="31">
        <v>755</v>
      </c>
      <c r="F20" s="31">
        <v>334</v>
      </c>
      <c r="G20" s="31">
        <v>165</v>
      </c>
      <c r="H20" s="31">
        <v>67</v>
      </c>
      <c r="I20" s="31">
        <v>38</v>
      </c>
      <c r="J20" s="31">
        <v>28</v>
      </c>
      <c r="K20" s="10">
        <v>39</v>
      </c>
      <c r="L20" s="22">
        <v>3424</v>
      </c>
    </row>
    <row r="21" spans="1:12" ht="12.75">
      <c r="A21" s="189"/>
      <c r="B21" s="54" t="s">
        <v>170</v>
      </c>
      <c r="C21" s="146">
        <v>1687</v>
      </c>
      <c r="D21" s="31">
        <v>1182</v>
      </c>
      <c r="E21" s="31">
        <v>1125</v>
      </c>
      <c r="F21" s="31">
        <v>533</v>
      </c>
      <c r="G21" s="31">
        <v>245</v>
      </c>
      <c r="H21" s="31">
        <v>94</v>
      </c>
      <c r="I21" s="31">
        <v>57</v>
      </c>
      <c r="J21" s="31">
        <v>35</v>
      </c>
      <c r="K21" s="10">
        <v>27</v>
      </c>
      <c r="L21" s="22">
        <v>4985</v>
      </c>
    </row>
    <row r="22" spans="1:12" ht="12.75">
      <c r="A22" s="189"/>
      <c r="B22" s="54" t="s">
        <v>171</v>
      </c>
      <c r="C22" s="146">
        <v>592</v>
      </c>
      <c r="D22" s="31">
        <v>414</v>
      </c>
      <c r="E22" s="31">
        <v>393</v>
      </c>
      <c r="F22" s="31">
        <v>249</v>
      </c>
      <c r="G22" s="31">
        <v>144</v>
      </c>
      <c r="H22" s="31">
        <v>80</v>
      </c>
      <c r="I22" s="31">
        <v>44</v>
      </c>
      <c r="J22" s="31">
        <v>26</v>
      </c>
      <c r="K22" s="10">
        <v>15</v>
      </c>
      <c r="L22" s="22">
        <v>1957</v>
      </c>
    </row>
    <row r="23" spans="1:12" ht="12.75">
      <c r="A23" s="189"/>
      <c r="B23" s="54" t="s">
        <v>172</v>
      </c>
      <c r="C23" s="146">
        <v>345</v>
      </c>
      <c r="D23" s="31">
        <v>234</v>
      </c>
      <c r="E23" s="31">
        <v>227</v>
      </c>
      <c r="F23" s="31">
        <v>135</v>
      </c>
      <c r="G23" s="31">
        <v>91</v>
      </c>
      <c r="H23" s="31">
        <v>50</v>
      </c>
      <c r="I23" s="31">
        <v>27</v>
      </c>
      <c r="J23" s="31">
        <v>17</v>
      </c>
      <c r="K23" s="10">
        <v>9</v>
      </c>
      <c r="L23" s="22">
        <v>1135</v>
      </c>
    </row>
    <row r="24" spans="1:12" ht="12.75">
      <c r="A24" s="189"/>
      <c r="B24" s="54" t="s">
        <v>173</v>
      </c>
      <c r="C24" s="146">
        <v>358</v>
      </c>
      <c r="D24" s="31">
        <v>263</v>
      </c>
      <c r="E24" s="31">
        <v>273</v>
      </c>
      <c r="F24" s="31">
        <v>198</v>
      </c>
      <c r="G24" s="31">
        <v>111</v>
      </c>
      <c r="H24" s="31">
        <v>62</v>
      </c>
      <c r="I24" s="31">
        <v>30</v>
      </c>
      <c r="J24" s="31">
        <v>20</v>
      </c>
      <c r="K24" s="10">
        <v>19</v>
      </c>
      <c r="L24" s="22">
        <v>1334</v>
      </c>
    </row>
    <row r="25" spans="1:12" ht="6" customHeight="1">
      <c r="A25" s="174"/>
      <c r="B25" s="54"/>
      <c r="C25" s="146"/>
      <c r="D25" s="31"/>
      <c r="E25" s="31"/>
      <c r="F25" s="31"/>
      <c r="G25" s="31"/>
      <c r="H25" s="31"/>
      <c r="I25" s="31"/>
      <c r="J25" s="31"/>
      <c r="K25" s="10"/>
      <c r="L25" s="22"/>
    </row>
    <row r="26" spans="1:12" ht="12.75">
      <c r="A26" s="190" t="s">
        <v>86</v>
      </c>
      <c r="B26" s="51"/>
      <c r="C26" s="150">
        <v>1608</v>
      </c>
      <c r="D26" s="30">
        <v>1056</v>
      </c>
      <c r="E26" s="30">
        <v>1155</v>
      </c>
      <c r="F26" s="30">
        <v>811</v>
      </c>
      <c r="G26" s="30">
        <v>496</v>
      </c>
      <c r="H26" s="30">
        <v>283</v>
      </c>
      <c r="I26" s="30">
        <v>145</v>
      </c>
      <c r="J26" s="30">
        <v>86</v>
      </c>
      <c r="K26" s="8">
        <v>69</v>
      </c>
      <c r="L26" s="22">
        <f>SUM(C26:K26)</f>
        <v>5709</v>
      </c>
    </row>
    <row r="27" spans="1:12" ht="12.75">
      <c r="A27" s="189"/>
      <c r="B27" s="54" t="s">
        <v>174</v>
      </c>
      <c r="C27" s="146">
        <v>363</v>
      </c>
      <c r="D27" s="31">
        <v>236</v>
      </c>
      <c r="E27" s="31">
        <v>261</v>
      </c>
      <c r="F27" s="31">
        <v>174</v>
      </c>
      <c r="G27" s="31">
        <v>99</v>
      </c>
      <c r="H27" s="31">
        <v>59</v>
      </c>
      <c r="I27" s="31">
        <v>25</v>
      </c>
      <c r="J27" s="31">
        <v>20</v>
      </c>
      <c r="K27" s="10">
        <v>16</v>
      </c>
      <c r="L27" s="22">
        <v>1253</v>
      </c>
    </row>
    <row r="28" spans="1:12" ht="12.75">
      <c r="A28" s="189"/>
      <c r="B28" s="54" t="s">
        <v>175</v>
      </c>
      <c r="C28" s="146">
        <v>291</v>
      </c>
      <c r="D28" s="31">
        <v>211</v>
      </c>
      <c r="E28" s="31">
        <v>215</v>
      </c>
      <c r="F28" s="31">
        <v>153</v>
      </c>
      <c r="G28" s="31">
        <v>101</v>
      </c>
      <c r="H28" s="31">
        <v>68</v>
      </c>
      <c r="I28" s="31">
        <v>29</v>
      </c>
      <c r="J28" s="31">
        <v>20</v>
      </c>
      <c r="K28" s="10">
        <v>16</v>
      </c>
      <c r="L28" s="22">
        <v>1104</v>
      </c>
    </row>
    <row r="29" spans="1:12" ht="12.75">
      <c r="A29" s="189"/>
      <c r="B29" s="54" t="s">
        <v>176</v>
      </c>
      <c r="C29" s="146">
        <v>65</v>
      </c>
      <c r="D29" s="31">
        <v>42</v>
      </c>
      <c r="E29" s="31">
        <v>39</v>
      </c>
      <c r="F29" s="31">
        <v>27</v>
      </c>
      <c r="G29" s="31">
        <v>19</v>
      </c>
      <c r="H29" s="31">
        <v>12</v>
      </c>
      <c r="I29" s="31">
        <v>17</v>
      </c>
      <c r="J29" s="31">
        <v>2</v>
      </c>
      <c r="K29" s="10">
        <v>4</v>
      </c>
      <c r="L29" s="22">
        <v>227</v>
      </c>
    </row>
    <row r="30" spans="1:12" ht="12.75">
      <c r="A30" s="189"/>
      <c r="B30" s="54" t="s">
        <v>177</v>
      </c>
      <c r="C30" s="146">
        <v>228</v>
      </c>
      <c r="D30" s="31">
        <v>167</v>
      </c>
      <c r="E30" s="31">
        <v>172</v>
      </c>
      <c r="F30" s="31">
        <v>154</v>
      </c>
      <c r="G30" s="31">
        <v>85</v>
      </c>
      <c r="H30" s="31">
        <v>46</v>
      </c>
      <c r="I30" s="31">
        <v>25</v>
      </c>
      <c r="J30" s="31">
        <v>15</v>
      </c>
      <c r="K30" s="10">
        <v>10</v>
      </c>
      <c r="L30" s="22">
        <v>902</v>
      </c>
    </row>
    <row r="31" spans="1:12" ht="12.75">
      <c r="A31" s="189"/>
      <c r="B31" s="54" t="s">
        <v>178</v>
      </c>
      <c r="C31" s="146">
        <v>212</v>
      </c>
      <c r="D31" s="31">
        <v>129</v>
      </c>
      <c r="E31" s="31">
        <v>159</v>
      </c>
      <c r="F31" s="31">
        <v>111</v>
      </c>
      <c r="G31" s="31">
        <v>70</v>
      </c>
      <c r="H31" s="31">
        <v>39</v>
      </c>
      <c r="I31" s="31">
        <v>23</v>
      </c>
      <c r="J31" s="31">
        <v>12</v>
      </c>
      <c r="K31" s="10">
        <v>8</v>
      </c>
      <c r="L31" s="22">
        <v>763</v>
      </c>
    </row>
    <row r="32" spans="1:12" ht="12.75">
      <c r="A32" s="189"/>
      <c r="B32" s="54" t="s">
        <v>179</v>
      </c>
      <c r="C32" s="146">
        <v>174</v>
      </c>
      <c r="D32" s="31">
        <v>111</v>
      </c>
      <c r="E32" s="31">
        <v>135</v>
      </c>
      <c r="F32" s="31">
        <v>92</v>
      </c>
      <c r="G32" s="31">
        <v>60</v>
      </c>
      <c r="H32" s="31">
        <v>31</v>
      </c>
      <c r="I32" s="31">
        <v>19</v>
      </c>
      <c r="J32" s="31">
        <v>13</v>
      </c>
      <c r="K32" s="10">
        <v>9</v>
      </c>
      <c r="L32" s="22">
        <v>644</v>
      </c>
    </row>
    <row r="33" spans="1:12" ht="12.75">
      <c r="A33" s="189"/>
      <c r="B33" s="54" t="s">
        <v>180</v>
      </c>
      <c r="C33" s="146">
        <v>275</v>
      </c>
      <c r="D33" s="31">
        <v>160</v>
      </c>
      <c r="E33" s="31">
        <v>174</v>
      </c>
      <c r="F33" s="31">
        <v>100</v>
      </c>
      <c r="G33" s="31">
        <v>62</v>
      </c>
      <c r="H33" s="31">
        <v>28</v>
      </c>
      <c r="I33" s="31">
        <v>7</v>
      </c>
      <c r="J33" s="31">
        <v>4</v>
      </c>
      <c r="K33" s="10">
        <v>6</v>
      </c>
      <c r="L33" s="22">
        <v>816</v>
      </c>
    </row>
    <row r="34" spans="1:12" ht="6" customHeight="1">
      <c r="A34" s="174"/>
      <c r="B34" s="54"/>
      <c r="C34" s="146"/>
      <c r="D34" s="31"/>
      <c r="E34" s="31"/>
      <c r="F34" s="31"/>
      <c r="G34" s="31"/>
      <c r="H34" s="31"/>
      <c r="I34" s="31"/>
      <c r="J34" s="31"/>
      <c r="K34" s="10"/>
      <c r="L34" s="22"/>
    </row>
    <row r="35" spans="1:12" ht="12.75">
      <c r="A35" s="190" t="s">
        <v>111</v>
      </c>
      <c r="B35" s="51"/>
      <c r="C35" s="150">
        <v>433</v>
      </c>
      <c r="D35" s="30">
        <v>277</v>
      </c>
      <c r="E35" s="30">
        <v>315</v>
      </c>
      <c r="F35" s="30">
        <v>256</v>
      </c>
      <c r="G35" s="30">
        <v>187</v>
      </c>
      <c r="H35" s="30">
        <v>117</v>
      </c>
      <c r="I35" s="30">
        <v>68</v>
      </c>
      <c r="J35" s="30">
        <v>27</v>
      </c>
      <c r="K35" s="8">
        <v>29</v>
      </c>
      <c r="L35" s="22">
        <f>SUM(C35:K35)</f>
        <v>1709</v>
      </c>
    </row>
    <row r="36" spans="1:12" ht="12.75">
      <c r="A36" s="189"/>
      <c r="B36" s="54" t="s">
        <v>181</v>
      </c>
      <c r="C36" s="146">
        <v>18</v>
      </c>
      <c r="D36" s="31">
        <v>24</v>
      </c>
      <c r="E36" s="31">
        <v>16</v>
      </c>
      <c r="F36" s="31">
        <v>22</v>
      </c>
      <c r="G36" s="31">
        <v>17</v>
      </c>
      <c r="H36" s="31">
        <v>10</v>
      </c>
      <c r="I36" s="31">
        <v>6</v>
      </c>
      <c r="J36" s="31">
        <v>2</v>
      </c>
      <c r="K36" s="10">
        <v>4</v>
      </c>
      <c r="L36" s="22">
        <v>119</v>
      </c>
    </row>
    <row r="37" spans="1:12" ht="12.75">
      <c r="A37" s="189"/>
      <c r="B37" s="54" t="s">
        <v>182</v>
      </c>
      <c r="C37" s="146">
        <v>106</v>
      </c>
      <c r="D37" s="31">
        <v>67</v>
      </c>
      <c r="E37" s="31">
        <v>78</v>
      </c>
      <c r="F37" s="31">
        <v>52</v>
      </c>
      <c r="G37" s="31">
        <v>37</v>
      </c>
      <c r="H37" s="31">
        <v>27</v>
      </c>
      <c r="I37" s="31">
        <v>15</v>
      </c>
      <c r="J37" s="31">
        <v>6</v>
      </c>
      <c r="K37" s="10">
        <v>5</v>
      </c>
      <c r="L37" s="22">
        <v>393</v>
      </c>
    </row>
    <row r="38" spans="1:12" ht="12.75">
      <c r="A38" s="189"/>
      <c r="B38" s="54" t="s">
        <v>183</v>
      </c>
      <c r="C38" s="146">
        <v>167</v>
      </c>
      <c r="D38" s="31">
        <v>94</v>
      </c>
      <c r="E38" s="31">
        <v>108</v>
      </c>
      <c r="F38" s="31">
        <v>68</v>
      </c>
      <c r="G38" s="31">
        <v>55</v>
      </c>
      <c r="H38" s="31">
        <v>29</v>
      </c>
      <c r="I38" s="31">
        <v>22</v>
      </c>
      <c r="J38" s="31">
        <v>5</v>
      </c>
      <c r="K38" s="10">
        <v>4</v>
      </c>
      <c r="L38" s="22">
        <v>552</v>
      </c>
    </row>
    <row r="39" spans="1:12" ht="12.75">
      <c r="A39" s="189"/>
      <c r="B39" s="54" t="s">
        <v>184</v>
      </c>
      <c r="C39" s="146">
        <v>26</v>
      </c>
      <c r="D39" s="31">
        <v>19</v>
      </c>
      <c r="E39" s="31">
        <v>13</v>
      </c>
      <c r="F39" s="31">
        <v>19</v>
      </c>
      <c r="G39" s="31">
        <v>16</v>
      </c>
      <c r="H39" s="31">
        <v>8</v>
      </c>
      <c r="I39" s="31">
        <v>7</v>
      </c>
      <c r="J39" s="31">
        <v>3</v>
      </c>
      <c r="K39" s="10">
        <v>8</v>
      </c>
      <c r="L39" s="22">
        <v>119</v>
      </c>
    </row>
    <row r="40" spans="1:12" ht="12.75">
      <c r="A40" s="189"/>
      <c r="B40" s="54" t="s">
        <v>185</v>
      </c>
      <c r="C40" s="146">
        <v>33</v>
      </c>
      <c r="D40" s="31">
        <v>11</v>
      </c>
      <c r="E40" s="31">
        <v>21</v>
      </c>
      <c r="F40" s="31">
        <v>19</v>
      </c>
      <c r="G40" s="31">
        <v>14</v>
      </c>
      <c r="H40" s="31">
        <v>11</v>
      </c>
      <c r="I40" s="31">
        <v>5</v>
      </c>
      <c r="J40" s="31">
        <v>3</v>
      </c>
      <c r="K40" s="10">
        <v>2</v>
      </c>
      <c r="L40" s="22">
        <v>119</v>
      </c>
    </row>
    <row r="41" spans="1:12" ht="12.75">
      <c r="A41" s="14"/>
      <c r="B41" s="58" t="s">
        <v>186</v>
      </c>
      <c r="C41" s="149">
        <v>83</v>
      </c>
      <c r="D41" s="60">
        <v>62</v>
      </c>
      <c r="E41" s="60">
        <v>79</v>
      </c>
      <c r="F41" s="60">
        <v>76</v>
      </c>
      <c r="G41" s="60">
        <v>48</v>
      </c>
      <c r="H41" s="60">
        <v>32</v>
      </c>
      <c r="I41" s="60">
        <v>13</v>
      </c>
      <c r="J41" s="60">
        <v>8</v>
      </c>
      <c r="K41" s="59">
        <v>6</v>
      </c>
      <c r="L41" s="115">
        <v>407</v>
      </c>
    </row>
    <row r="42" spans="1:12" ht="12.75">
      <c r="A42" s="174"/>
      <c r="B42" s="54"/>
      <c r="C42" s="146"/>
      <c r="D42" s="31"/>
      <c r="E42" s="31"/>
      <c r="F42" s="31"/>
      <c r="G42" s="31"/>
      <c r="H42" s="31"/>
      <c r="I42" s="31"/>
      <c r="J42" s="31"/>
      <c r="K42" s="10"/>
      <c r="L42" s="22"/>
    </row>
    <row r="43" spans="1:12" ht="12.75">
      <c r="A43" s="190" t="s">
        <v>112</v>
      </c>
      <c r="B43" s="51"/>
      <c r="C43" s="150">
        <v>349</v>
      </c>
      <c r="D43" s="30">
        <v>276</v>
      </c>
      <c r="E43" s="30">
        <v>279</v>
      </c>
      <c r="F43" s="30">
        <v>202</v>
      </c>
      <c r="G43" s="30">
        <v>140</v>
      </c>
      <c r="H43" s="30">
        <v>84</v>
      </c>
      <c r="I43" s="30">
        <v>39</v>
      </c>
      <c r="J43" s="30">
        <v>22</v>
      </c>
      <c r="K43" s="8">
        <v>11</v>
      </c>
      <c r="L43" s="22">
        <f>SUM(C43:K43)</f>
        <v>1402</v>
      </c>
    </row>
    <row r="44" spans="1:12" ht="12.75">
      <c r="A44" s="189"/>
      <c r="B44" s="54" t="s">
        <v>187</v>
      </c>
      <c r="C44" s="146">
        <v>45</v>
      </c>
      <c r="D44" s="31">
        <v>39</v>
      </c>
      <c r="E44" s="31">
        <v>43</v>
      </c>
      <c r="F44" s="31">
        <v>38</v>
      </c>
      <c r="G44" s="31">
        <v>18</v>
      </c>
      <c r="H44" s="31">
        <v>13</v>
      </c>
      <c r="I44" s="31">
        <v>5</v>
      </c>
      <c r="J44" s="31">
        <v>6</v>
      </c>
      <c r="K44" s="10">
        <v>1</v>
      </c>
      <c r="L44" s="22">
        <v>208</v>
      </c>
    </row>
    <row r="45" spans="1:12" ht="12.75">
      <c r="A45" s="189"/>
      <c r="B45" s="54" t="s">
        <v>188</v>
      </c>
      <c r="C45" s="146">
        <v>12</v>
      </c>
      <c r="D45" s="31">
        <v>18</v>
      </c>
      <c r="E45" s="31">
        <v>15</v>
      </c>
      <c r="F45" s="31">
        <v>14</v>
      </c>
      <c r="G45" s="31">
        <v>19</v>
      </c>
      <c r="H45" s="31">
        <v>7</v>
      </c>
      <c r="I45" s="31">
        <v>4</v>
      </c>
      <c r="J45" s="31">
        <v>1</v>
      </c>
      <c r="K45" s="10">
        <v>3</v>
      </c>
      <c r="L45" s="22">
        <v>93</v>
      </c>
    </row>
    <row r="46" spans="1:12" ht="12.75">
      <c r="A46" s="189"/>
      <c r="B46" s="54" t="s">
        <v>189</v>
      </c>
      <c r="C46" s="146">
        <v>39</v>
      </c>
      <c r="D46" s="31">
        <v>32</v>
      </c>
      <c r="E46" s="31">
        <v>36</v>
      </c>
      <c r="F46" s="31">
        <v>32</v>
      </c>
      <c r="G46" s="31">
        <v>20</v>
      </c>
      <c r="H46" s="31">
        <v>17</v>
      </c>
      <c r="I46" s="31">
        <v>5</v>
      </c>
      <c r="J46" s="31">
        <v>3</v>
      </c>
      <c r="K46" s="10">
        <v>2</v>
      </c>
      <c r="L46" s="22">
        <v>186</v>
      </c>
    </row>
    <row r="47" spans="1:12" ht="12.75">
      <c r="A47" s="189"/>
      <c r="B47" s="54" t="s">
        <v>190</v>
      </c>
      <c r="C47" s="146">
        <v>104</v>
      </c>
      <c r="D47" s="31">
        <v>87</v>
      </c>
      <c r="E47" s="31">
        <v>97</v>
      </c>
      <c r="F47" s="31">
        <v>57</v>
      </c>
      <c r="G47" s="31">
        <v>40</v>
      </c>
      <c r="H47" s="31">
        <v>28</v>
      </c>
      <c r="I47" s="31">
        <v>10</v>
      </c>
      <c r="J47" s="31">
        <v>6</v>
      </c>
      <c r="K47" s="10">
        <v>3</v>
      </c>
      <c r="L47" s="22">
        <v>432</v>
      </c>
    </row>
    <row r="48" spans="1:12" ht="12.75">
      <c r="A48" s="189"/>
      <c r="B48" s="54" t="s">
        <v>191</v>
      </c>
      <c r="C48" s="146">
        <v>149</v>
      </c>
      <c r="D48" s="31">
        <v>100</v>
      </c>
      <c r="E48" s="31">
        <v>88</v>
      </c>
      <c r="F48" s="31">
        <v>61</v>
      </c>
      <c r="G48" s="31">
        <v>43</v>
      </c>
      <c r="H48" s="31">
        <v>19</v>
      </c>
      <c r="I48" s="31">
        <v>15</v>
      </c>
      <c r="J48" s="31">
        <v>6</v>
      </c>
      <c r="K48" s="10">
        <v>2</v>
      </c>
      <c r="L48" s="22">
        <v>483</v>
      </c>
    </row>
    <row r="49" spans="1:12" ht="12.75">
      <c r="A49" s="174"/>
      <c r="B49" s="54"/>
      <c r="C49" s="146"/>
      <c r="D49" s="31"/>
      <c r="E49" s="31"/>
      <c r="F49" s="31"/>
      <c r="G49" s="31"/>
      <c r="H49" s="31"/>
      <c r="I49" s="31"/>
      <c r="J49" s="31"/>
      <c r="K49" s="10"/>
      <c r="L49" s="22"/>
    </row>
    <row r="50" spans="1:12" ht="12.75">
      <c r="A50" s="190" t="s">
        <v>113</v>
      </c>
      <c r="B50" s="51"/>
      <c r="C50" s="150">
        <v>1007</v>
      </c>
      <c r="D50" s="30">
        <v>588</v>
      </c>
      <c r="E50" s="30">
        <v>478</v>
      </c>
      <c r="F50" s="30">
        <v>322</v>
      </c>
      <c r="G50" s="30">
        <v>253</v>
      </c>
      <c r="H50" s="30">
        <v>172</v>
      </c>
      <c r="I50" s="30">
        <v>84</v>
      </c>
      <c r="J50" s="30">
        <v>67</v>
      </c>
      <c r="K50" s="8">
        <v>61</v>
      </c>
      <c r="L50" s="22">
        <f>SUM(C50:K50)</f>
        <v>3032</v>
      </c>
    </row>
    <row r="51" spans="1:12" ht="12.75">
      <c r="A51" s="189"/>
      <c r="B51" s="54" t="s">
        <v>192</v>
      </c>
      <c r="C51" s="146">
        <v>32</v>
      </c>
      <c r="D51" s="31">
        <v>28</v>
      </c>
      <c r="E51" s="31">
        <v>18</v>
      </c>
      <c r="F51" s="31">
        <v>13</v>
      </c>
      <c r="G51" s="31">
        <v>14</v>
      </c>
      <c r="H51" s="31">
        <v>15</v>
      </c>
      <c r="I51" s="31">
        <v>5</v>
      </c>
      <c r="J51" s="31">
        <v>2</v>
      </c>
      <c r="K51" s="10">
        <v>3</v>
      </c>
      <c r="L51" s="22">
        <v>130</v>
      </c>
    </row>
    <row r="52" spans="1:12" ht="12.75">
      <c r="A52" s="189"/>
      <c r="B52" s="54" t="s">
        <v>193</v>
      </c>
      <c r="C52" s="146">
        <v>65</v>
      </c>
      <c r="D52" s="31">
        <v>47</v>
      </c>
      <c r="E52" s="31">
        <v>43</v>
      </c>
      <c r="F52" s="31">
        <v>32</v>
      </c>
      <c r="G52" s="31">
        <v>30</v>
      </c>
      <c r="H52" s="31">
        <v>11</v>
      </c>
      <c r="I52" s="31">
        <v>2</v>
      </c>
      <c r="J52" s="31">
        <v>7</v>
      </c>
      <c r="K52" s="10">
        <v>6</v>
      </c>
      <c r="L52" s="22">
        <v>243</v>
      </c>
    </row>
    <row r="53" spans="1:12" ht="12.75">
      <c r="A53" s="189"/>
      <c r="B53" s="54" t="s">
        <v>194</v>
      </c>
      <c r="C53" s="146">
        <v>81</v>
      </c>
      <c r="D53" s="31">
        <v>66</v>
      </c>
      <c r="E53" s="31">
        <v>46</v>
      </c>
      <c r="F53" s="31">
        <v>25</v>
      </c>
      <c r="G53" s="31">
        <v>16</v>
      </c>
      <c r="H53" s="31">
        <v>9</v>
      </c>
      <c r="I53" s="31">
        <v>10</v>
      </c>
      <c r="J53" s="31">
        <v>3</v>
      </c>
      <c r="K53" s="10">
        <v>7</v>
      </c>
      <c r="L53" s="22">
        <v>263</v>
      </c>
    </row>
    <row r="54" spans="1:12" ht="12.75">
      <c r="A54" s="189"/>
      <c r="B54" s="54" t="s">
        <v>195</v>
      </c>
      <c r="C54" s="146">
        <v>30</v>
      </c>
      <c r="D54" s="31">
        <v>14</v>
      </c>
      <c r="E54" s="31">
        <v>12</v>
      </c>
      <c r="F54" s="31">
        <v>6</v>
      </c>
      <c r="G54" s="31">
        <v>4</v>
      </c>
      <c r="H54" s="31">
        <v>3</v>
      </c>
      <c r="I54" s="31">
        <v>1</v>
      </c>
      <c r="J54" s="31">
        <v>0</v>
      </c>
      <c r="K54" s="10">
        <v>1</v>
      </c>
      <c r="L54" s="22">
        <v>71</v>
      </c>
    </row>
    <row r="55" spans="1:12" ht="12.75">
      <c r="A55" s="189"/>
      <c r="B55" s="54" t="s">
        <v>145</v>
      </c>
      <c r="C55" s="146">
        <v>73</v>
      </c>
      <c r="D55" s="31">
        <v>37</v>
      </c>
      <c r="E55" s="31">
        <v>37</v>
      </c>
      <c r="F55" s="31">
        <v>17</v>
      </c>
      <c r="G55" s="31">
        <v>18</v>
      </c>
      <c r="H55" s="31">
        <v>11</v>
      </c>
      <c r="I55" s="31">
        <v>5</v>
      </c>
      <c r="J55" s="31">
        <v>3</v>
      </c>
      <c r="K55" s="10">
        <v>2</v>
      </c>
      <c r="L55" s="22">
        <v>203</v>
      </c>
    </row>
    <row r="56" spans="1:12" ht="12.75">
      <c r="A56" s="189"/>
      <c r="B56" s="54" t="s">
        <v>196</v>
      </c>
      <c r="C56" s="146">
        <v>89</v>
      </c>
      <c r="D56" s="31">
        <v>52</v>
      </c>
      <c r="E56" s="31">
        <v>45</v>
      </c>
      <c r="F56" s="31">
        <v>43</v>
      </c>
      <c r="G56" s="31">
        <v>26</v>
      </c>
      <c r="H56" s="31">
        <v>23</v>
      </c>
      <c r="I56" s="31">
        <v>6</v>
      </c>
      <c r="J56" s="31">
        <v>8</v>
      </c>
      <c r="K56" s="10">
        <v>11</v>
      </c>
      <c r="L56" s="22">
        <v>303</v>
      </c>
    </row>
    <row r="57" spans="1:12" ht="12.75">
      <c r="A57" s="189"/>
      <c r="B57" s="54" t="s">
        <v>197</v>
      </c>
      <c r="C57" s="146">
        <v>11</v>
      </c>
      <c r="D57" s="31">
        <v>7</v>
      </c>
      <c r="E57" s="31">
        <v>3</v>
      </c>
      <c r="F57" s="31">
        <v>6</v>
      </c>
      <c r="G57" s="31">
        <v>4</v>
      </c>
      <c r="H57" s="31">
        <v>4</v>
      </c>
      <c r="I57" s="31">
        <v>0</v>
      </c>
      <c r="J57" s="31">
        <v>1</v>
      </c>
      <c r="K57" s="10">
        <v>3</v>
      </c>
      <c r="L57" s="22">
        <v>39</v>
      </c>
    </row>
    <row r="58" spans="1:12" ht="12.75">
      <c r="A58" s="189"/>
      <c r="B58" s="54" t="s">
        <v>198</v>
      </c>
      <c r="C58" s="146">
        <v>77</v>
      </c>
      <c r="D58" s="31">
        <v>31</v>
      </c>
      <c r="E58" s="31">
        <v>40</v>
      </c>
      <c r="F58" s="31">
        <v>23</v>
      </c>
      <c r="G58" s="31">
        <v>20</v>
      </c>
      <c r="H58" s="31">
        <v>12</v>
      </c>
      <c r="I58" s="31">
        <v>4</v>
      </c>
      <c r="J58" s="31">
        <v>6</v>
      </c>
      <c r="K58" s="10">
        <v>8</v>
      </c>
      <c r="L58" s="22">
        <v>221</v>
      </c>
    </row>
    <row r="59" spans="1:12" ht="12.75">
      <c r="A59" s="189"/>
      <c r="B59" s="54" t="s">
        <v>199</v>
      </c>
      <c r="C59" s="146">
        <v>147</v>
      </c>
      <c r="D59" s="31">
        <v>50</v>
      </c>
      <c r="E59" s="31">
        <v>36</v>
      </c>
      <c r="F59" s="31">
        <v>28</v>
      </c>
      <c r="G59" s="31">
        <v>15</v>
      </c>
      <c r="H59" s="31">
        <v>13</v>
      </c>
      <c r="I59" s="31">
        <v>4</v>
      </c>
      <c r="J59" s="31">
        <v>1</v>
      </c>
      <c r="K59" s="10">
        <v>4</v>
      </c>
      <c r="L59" s="22">
        <v>298</v>
      </c>
    </row>
    <row r="60" spans="1:12" ht="12.75">
      <c r="A60" s="189"/>
      <c r="B60" s="54" t="s">
        <v>200</v>
      </c>
      <c r="C60" s="146">
        <v>28</v>
      </c>
      <c r="D60" s="31">
        <v>16</v>
      </c>
      <c r="E60" s="31">
        <v>11</v>
      </c>
      <c r="F60" s="31">
        <v>12</v>
      </c>
      <c r="G60" s="31">
        <v>6</v>
      </c>
      <c r="H60" s="31">
        <v>4</v>
      </c>
      <c r="I60" s="31">
        <v>4</v>
      </c>
      <c r="J60" s="31">
        <v>5</v>
      </c>
      <c r="K60" s="10">
        <v>3</v>
      </c>
      <c r="L60" s="22">
        <v>89</v>
      </c>
    </row>
    <row r="61" spans="1:12" ht="12.75">
      <c r="A61" s="189"/>
      <c r="B61" s="54" t="s">
        <v>201</v>
      </c>
      <c r="C61" s="146">
        <v>22</v>
      </c>
      <c r="D61" s="31">
        <v>13</v>
      </c>
      <c r="E61" s="31">
        <v>9</v>
      </c>
      <c r="F61" s="31">
        <v>5</v>
      </c>
      <c r="G61" s="31">
        <v>12</v>
      </c>
      <c r="H61" s="31">
        <v>1</v>
      </c>
      <c r="I61" s="31">
        <v>5</v>
      </c>
      <c r="J61" s="31">
        <v>1</v>
      </c>
      <c r="K61" s="10">
        <v>1</v>
      </c>
      <c r="L61" s="22">
        <v>69</v>
      </c>
    </row>
    <row r="62" spans="1:12" ht="12.75">
      <c r="A62" s="189"/>
      <c r="B62" s="54" t="s">
        <v>202</v>
      </c>
      <c r="C62" s="146">
        <v>7</v>
      </c>
      <c r="D62" s="31">
        <v>9</v>
      </c>
      <c r="E62" s="31">
        <v>5</v>
      </c>
      <c r="F62" s="31">
        <v>4</v>
      </c>
      <c r="G62" s="31">
        <v>1</v>
      </c>
      <c r="H62" s="31">
        <v>1</v>
      </c>
      <c r="I62" s="31">
        <v>2</v>
      </c>
      <c r="J62" s="31">
        <v>4</v>
      </c>
      <c r="K62" s="10">
        <v>1</v>
      </c>
      <c r="L62" s="22">
        <v>34</v>
      </c>
    </row>
    <row r="63" spans="1:12" ht="12.75">
      <c r="A63" s="189"/>
      <c r="B63" s="54" t="s">
        <v>203</v>
      </c>
      <c r="C63" s="146">
        <v>212</v>
      </c>
      <c r="D63" s="31">
        <v>119</v>
      </c>
      <c r="E63" s="31">
        <v>101</v>
      </c>
      <c r="F63" s="31">
        <v>59</v>
      </c>
      <c r="G63" s="31">
        <v>46</v>
      </c>
      <c r="H63" s="31">
        <v>34</v>
      </c>
      <c r="I63" s="31">
        <v>17</v>
      </c>
      <c r="J63" s="31">
        <v>15</v>
      </c>
      <c r="K63" s="10">
        <v>7</v>
      </c>
      <c r="L63" s="22">
        <v>610</v>
      </c>
    </row>
    <row r="64" spans="1:12" ht="12.75">
      <c r="A64" s="189"/>
      <c r="B64" s="54" t="s">
        <v>204</v>
      </c>
      <c r="C64" s="146">
        <v>23</v>
      </c>
      <c r="D64" s="31">
        <v>23</v>
      </c>
      <c r="E64" s="31">
        <v>15</v>
      </c>
      <c r="F64" s="31">
        <v>10</v>
      </c>
      <c r="G64" s="31">
        <v>14</v>
      </c>
      <c r="H64" s="31">
        <v>5</v>
      </c>
      <c r="I64" s="31">
        <v>7</v>
      </c>
      <c r="J64" s="31">
        <v>4</v>
      </c>
      <c r="K64" s="10">
        <v>2</v>
      </c>
      <c r="L64" s="22">
        <v>103</v>
      </c>
    </row>
    <row r="65" spans="1:12" ht="12.75">
      <c r="A65" s="189"/>
      <c r="B65" s="54" t="s">
        <v>205</v>
      </c>
      <c r="C65" s="146">
        <v>77</v>
      </c>
      <c r="D65" s="31">
        <v>58</v>
      </c>
      <c r="E65" s="31">
        <v>38</v>
      </c>
      <c r="F65" s="31">
        <v>26</v>
      </c>
      <c r="G65" s="31">
        <v>17</v>
      </c>
      <c r="H65" s="31">
        <v>16</v>
      </c>
      <c r="I65" s="31">
        <v>8</v>
      </c>
      <c r="J65" s="31">
        <v>3</v>
      </c>
      <c r="K65" s="10">
        <v>2</v>
      </c>
      <c r="L65" s="22">
        <v>245</v>
      </c>
    </row>
    <row r="66" spans="1:12" ht="12.75">
      <c r="A66" s="189"/>
      <c r="B66" s="54" t="s">
        <v>206</v>
      </c>
      <c r="C66" s="146">
        <v>13</v>
      </c>
      <c r="D66" s="31">
        <v>9</v>
      </c>
      <c r="E66" s="31">
        <v>12</v>
      </c>
      <c r="F66" s="31">
        <v>6</v>
      </c>
      <c r="G66" s="31">
        <v>5</v>
      </c>
      <c r="H66" s="31">
        <v>4</v>
      </c>
      <c r="I66" s="31">
        <v>1</v>
      </c>
      <c r="J66" s="31">
        <v>2</v>
      </c>
      <c r="K66" s="10">
        <v>0</v>
      </c>
      <c r="L66" s="22">
        <v>52</v>
      </c>
    </row>
    <row r="67" spans="1:12" ht="12.75">
      <c r="A67" s="189"/>
      <c r="B67" s="54" t="s">
        <v>207</v>
      </c>
      <c r="C67" s="146">
        <v>20</v>
      </c>
      <c r="D67" s="31">
        <v>9</v>
      </c>
      <c r="E67" s="31">
        <v>7</v>
      </c>
      <c r="F67" s="31">
        <v>7</v>
      </c>
      <c r="G67" s="31">
        <v>5</v>
      </c>
      <c r="H67" s="31">
        <v>6</v>
      </c>
      <c r="I67" s="31">
        <v>3</v>
      </c>
      <c r="J67" s="31">
        <v>2</v>
      </c>
      <c r="K67" s="10">
        <v>0</v>
      </c>
      <c r="L67" s="22">
        <v>59</v>
      </c>
    </row>
    <row r="68" spans="1:12" ht="12.75">
      <c r="A68" s="203" t="s">
        <v>108</v>
      </c>
      <c r="B68" s="58"/>
      <c r="C68" s="147" t="s">
        <v>109</v>
      </c>
      <c r="D68" s="57" t="s">
        <v>109</v>
      </c>
      <c r="E68" s="57" t="s">
        <v>109</v>
      </c>
      <c r="F68" s="57" t="s">
        <v>109</v>
      </c>
      <c r="G68" s="57" t="s">
        <v>109</v>
      </c>
      <c r="H68" s="57" t="s">
        <v>109</v>
      </c>
      <c r="I68" s="57" t="s">
        <v>109</v>
      </c>
      <c r="J68" s="57" t="s">
        <v>109</v>
      </c>
      <c r="K68" s="56"/>
      <c r="L68" s="21"/>
    </row>
    <row r="69" spans="1:11" ht="12.75">
      <c r="A69" s="3"/>
      <c r="B69" s="3"/>
      <c r="C69" s="144"/>
      <c r="D69" s="3"/>
      <c r="E69" s="3"/>
      <c r="F69" s="3"/>
      <c r="G69" s="3"/>
      <c r="H69" s="3"/>
      <c r="I69" s="3"/>
      <c r="J69" s="3"/>
      <c r="K69" s="3"/>
    </row>
    <row r="70" spans="7:11" ht="12.75">
      <c r="G70" s="3"/>
      <c r="H70" s="3"/>
      <c r="I70" s="3"/>
      <c r="J70" s="3"/>
      <c r="K70" s="3"/>
    </row>
    <row r="71" spans="7:11" ht="12.75">
      <c r="G71" s="3"/>
      <c r="H71" s="3"/>
      <c r="I71" s="3"/>
      <c r="J71" s="3"/>
      <c r="K71" s="3"/>
    </row>
    <row r="72" spans="7:11" ht="12.75">
      <c r="G72" s="3"/>
      <c r="H72" s="3"/>
      <c r="I72" s="3"/>
      <c r="J72" s="3"/>
      <c r="K72" s="3"/>
    </row>
    <row r="73" spans="7:11" ht="12.75">
      <c r="G73" s="3"/>
      <c r="H73" s="3"/>
      <c r="I73" s="3"/>
      <c r="J73" s="3"/>
      <c r="K73" s="3"/>
    </row>
    <row r="74" spans="7:11" ht="12.75">
      <c r="G74" s="3"/>
      <c r="H74" s="3"/>
      <c r="I74" s="3"/>
      <c r="J74" s="3"/>
      <c r="K74" s="3"/>
    </row>
    <row r="75" spans="7:11" ht="12.75">
      <c r="G75" s="3"/>
      <c r="H75" s="3"/>
      <c r="I75" s="3"/>
      <c r="J75" s="3"/>
      <c r="K75" s="3"/>
    </row>
    <row r="76" spans="7:11" ht="12.75">
      <c r="G76" s="3"/>
      <c r="H76" s="3"/>
      <c r="I76" s="3"/>
      <c r="J76" s="3"/>
      <c r="K76" s="3"/>
    </row>
    <row r="77" spans="7:11" ht="12.75">
      <c r="G77" s="3"/>
      <c r="H77" s="3"/>
      <c r="I77" s="3"/>
      <c r="J77" s="3"/>
      <c r="K77" s="3"/>
    </row>
    <row r="78" spans="7:11" ht="12.75">
      <c r="G78" s="3"/>
      <c r="H78" s="3"/>
      <c r="I78" s="3"/>
      <c r="J78" s="3"/>
      <c r="K78" s="3"/>
    </row>
    <row r="79" spans="7:11" ht="12.75">
      <c r="G79" s="3" t="s">
        <v>109</v>
      </c>
      <c r="H79" s="3" t="s">
        <v>109</v>
      </c>
      <c r="I79" s="3" t="s">
        <v>109</v>
      </c>
      <c r="J79" s="3" t="s">
        <v>109</v>
      </c>
      <c r="K79" s="3"/>
    </row>
    <row r="141" spans="1:11" ht="12.75">
      <c r="A141" s="3" t="s">
        <v>108</v>
      </c>
      <c r="B141" s="3"/>
      <c r="C141" s="144" t="s">
        <v>109</v>
      </c>
      <c r="D141" s="3" t="s">
        <v>109</v>
      </c>
      <c r="E141" s="3" t="s">
        <v>109</v>
      </c>
      <c r="F141" s="3" t="s">
        <v>109</v>
      </c>
      <c r="G141" s="3" t="s">
        <v>109</v>
      </c>
      <c r="H141" s="3" t="s">
        <v>109</v>
      </c>
      <c r="I141" s="3" t="s">
        <v>109</v>
      </c>
      <c r="J141" s="3" t="s">
        <v>109</v>
      </c>
      <c r="K141" s="3"/>
    </row>
  </sheetData>
  <mergeCells count="3">
    <mergeCell ref="A5:B5"/>
    <mergeCell ref="A9:B9"/>
    <mergeCell ref="C5:K5"/>
  </mergeCells>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M141"/>
  <sheetViews>
    <sheetView workbookViewId="0" topLeftCell="A27">
      <selection activeCell="I53" sqref="I53"/>
    </sheetView>
  </sheetViews>
  <sheetFormatPr defaultColWidth="11.421875" defaultRowHeight="12.75"/>
  <cols>
    <col min="1" max="1" width="1.7109375" style="0" customWidth="1"/>
    <col min="2" max="2" width="17.7109375" style="0" customWidth="1"/>
    <col min="3" max="12" width="7.7109375" style="0" customWidth="1"/>
    <col min="13" max="13" width="17.00390625" style="0" customWidth="1"/>
  </cols>
  <sheetData>
    <row r="1" spans="1:12" ht="12.75">
      <c r="A1" s="2" t="s">
        <v>229</v>
      </c>
      <c r="C1" s="3"/>
      <c r="D1" s="3"/>
      <c r="E1" s="3"/>
      <c r="F1" s="3"/>
      <c r="G1" s="3"/>
      <c r="H1" s="3"/>
      <c r="I1" s="3"/>
      <c r="J1" s="3"/>
      <c r="K1" s="3"/>
      <c r="L1" s="3"/>
    </row>
    <row r="2" spans="2:12" ht="12.75">
      <c r="B2" s="3"/>
      <c r="C2" s="3"/>
      <c r="D2" s="3"/>
      <c r="E2" s="3"/>
      <c r="F2" s="3"/>
      <c r="G2" s="3"/>
      <c r="H2" s="3"/>
      <c r="I2" s="3"/>
      <c r="J2" s="3"/>
      <c r="K2" s="3"/>
      <c r="L2" s="3"/>
    </row>
    <row r="3" spans="1:12" ht="12.75">
      <c r="A3" s="156" t="s">
        <v>11</v>
      </c>
      <c r="B3" s="156"/>
      <c r="C3" s="3"/>
      <c r="D3" s="3"/>
      <c r="E3" s="3"/>
      <c r="F3" s="3"/>
      <c r="G3" s="3"/>
      <c r="H3" s="3"/>
      <c r="I3" s="3"/>
      <c r="J3" s="3"/>
      <c r="K3" s="3"/>
      <c r="L3" s="3"/>
    </row>
    <row r="4" spans="1:13" ht="3" customHeight="1">
      <c r="A4" s="223"/>
      <c r="B4" s="228"/>
      <c r="C4" s="80" t="s">
        <v>116</v>
      </c>
      <c r="D4" s="80"/>
      <c r="E4" s="80"/>
      <c r="F4" s="80"/>
      <c r="G4" s="80"/>
      <c r="H4" s="80"/>
      <c r="I4" s="80"/>
      <c r="J4" s="80"/>
      <c r="K4" s="80"/>
      <c r="L4" s="80"/>
      <c r="M4" s="114"/>
    </row>
    <row r="5" spans="1:13" ht="12.75">
      <c r="A5" s="298" t="s">
        <v>93</v>
      </c>
      <c r="B5" s="299"/>
      <c r="C5" s="281" t="s">
        <v>228</v>
      </c>
      <c r="D5" s="279"/>
      <c r="E5" s="279"/>
      <c r="F5" s="279"/>
      <c r="G5" s="279"/>
      <c r="H5" s="279"/>
      <c r="I5" s="279"/>
      <c r="J5" s="279"/>
      <c r="K5" s="279"/>
      <c r="L5" s="280"/>
      <c r="M5" s="105" t="s">
        <v>66</v>
      </c>
    </row>
    <row r="6" spans="1:13" ht="12.75">
      <c r="A6" s="189"/>
      <c r="B6" s="24" t="s">
        <v>158</v>
      </c>
      <c r="C6" s="66">
        <v>0</v>
      </c>
      <c r="D6" s="141">
        <v>1</v>
      </c>
      <c r="E6" s="141">
        <v>2</v>
      </c>
      <c r="F6" s="141">
        <v>3</v>
      </c>
      <c r="G6" s="141">
        <v>4</v>
      </c>
      <c r="H6" s="141">
        <v>5</v>
      </c>
      <c r="I6" s="141">
        <v>6</v>
      </c>
      <c r="J6" s="141">
        <v>7</v>
      </c>
      <c r="K6" s="141" t="s">
        <v>230</v>
      </c>
      <c r="L6" s="141" t="s">
        <v>231</v>
      </c>
      <c r="M6" s="105" t="s">
        <v>62</v>
      </c>
    </row>
    <row r="7" spans="1:13" ht="3" customHeight="1">
      <c r="A7" s="203" t="s">
        <v>108</v>
      </c>
      <c r="B7" s="58"/>
      <c r="C7" s="15"/>
      <c r="D7" s="33"/>
      <c r="E7" s="33"/>
      <c r="F7" s="33"/>
      <c r="G7" s="33"/>
      <c r="H7" s="33"/>
      <c r="I7" s="33"/>
      <c r="J7" s="33"/>
      <c r="K7" s="33"/>
      <c r="L7" s="33"/>
      <c r="M7" s="21"/>
    </row>
    <row r="8" spans="1:13" ht="3" customHeight="1">
      <c r="A8" s="188" t="s">
        <v>108</v>
      </c>
      <c r="B8" s="81"/>
      <c r="C8" s="80" t="s">
        <v>109</v>
      </c>
      <c r="D8" s="82" t="s">
        <v>109</v>
      </c>
      <c r="E8" s="82" t="s">
        <v>109</v>
      </c>
      <c r="F8" s="82" t="s">
        <v>109</v>
      </c>
      <c r="G8" s="82" t="s">
        <v>109</v>
      </c>
      <c r="H8" s="82" t="s">
        <v>109</v>
      </c>
      <c r="I8" s="82" t="s">
        <v>109</v>
      </c>
      <c r="J8" s="82" t="s">
        <v>109</v>
      </c>
      <c r="K8" s="82"/>
      <c r="L8" s="82"/>
      <c r="M8" s="75" t="s">
        <v>109</v>
      </c>
    </row>
    <row r="9" spans="1:13" ht="24" customHeight="1">
      <c r="A9" s="282" t="s">
        <v>13</v>
      </c>
      <c r="B9" s="283"/>
      <c r="C9" s="8">
        <v>11561</v>
      </c>
      <c r="D9" s="30">
        <v>9407</v>
      </c>
      <c r="E9" s="30">
        <v>10647</v>
      </c>
      <c r="F9" s="30">
        <v>7140</v>
      </c>
      <c r="G9" s="30">
        <v>4230</v>
      </c>
      <c r="H9" s="30">
        <v>2601</v>
      </c>
      <c r="I9" s="30">
        <v>1520</v>
      </c>
      <c r="J9" s="30">
        <v>1016</v>
      </c>
      <c r="K9" s="30">
        <v>930</v>
      </c>
      <c r="L9" s="30">
        <v>522</v>
      </c>
      <c r="M9" s="22">
        <f>SUM(C9:L9)</f>
        <v>49574</v>
      </c>
    </row>
    <row r="10" spans="1:13" ht="6" customHeight="1">
      <c r="A10" s="174"/>
      <c r="B10" s="54"/>
      <c r="C10" s="8"/>
      <c r="D10" s="30"/>
      <c r="E10" s="30"/>
      <c r="F10" s="30"/>
      <c r="G10" s="30"/>
      <c r="H10" s="30"/>
      <c r="I10" s="30"/>
      <c r="J10" s="30"/>
      <c r="K10" s="30"/>
      <c r="L10" s="30"/>
      <c r="M10" s="22"/>
    </row>
    <row r="11" spans="1:13" ht="12.75">
      <c r="A11" s="190" t="s">
        <v>110</v>
      </c>
      <c r="B11" s="51"/>
      <c r="C11" s="8">
        <v>9059</v>
      </c>
      <c r="D11" s="30">
        <v>7479</v>
      </c>
      <c r="E11" s="30">
        <v>8440</v>
      </c>
      <c r="F11" s="30">
        <v>5300</v>
      </c>
      <c r="G11" s="30">
        <v>2946</v>
      </c>
      <c r="H11" s="30">
        <v>1772</v>
      </c>
      <c r="I11" s="30">
        <v>1037</v>
      </c>
      <c r="J11" s="30">
        <v>671</v>
      </c>
      <c r="K11" s="30">
        <v>639</v>
      </c>
      <c r="L11" s="30">
        <v>379</v>
      </c>
      <c r="M11" s="22">
        <f>SUM(C11:L11)</f>
        <v>37722</v>
      </c>
    </row>
    <row r="12" spans="1:13" ht="12.75">
      <c r="A12" s="189"/>
      <c r="B12" s="54" t="s">
        <v>161</v>
      </c>
      <c r="C12" s="10">
        <v>495</v>
      </c>
      <c r="D12" s="31">
        <v>440</v>
      </c>
      <c r="E12" s="31">
        <v>516</v>
      </c>
      <c r="F12" s="31">
        <v>297</v>
      </c>
      <c r="G12" s="31">
        <v>116</v>
      </c>
      <c r="H12" s="31">
        <v>85</v>
      </c>
      <c r="I12" s="31">
        <v>52</v>
      </c>
      <c r="J12" s="31">
        <v>28</v>
      </c>
      <c r="K12" s="31">
        <v>33</v>
      </c>
      <c r="L12" s="31">
        <v>14</v>
      </c>
      <c r="M12" s="22">
        <v>2076</v>
      </c>
    </row>
    <row r="13" spans="1:13" ht="12.75">
      <c r="A13" s="189"/>
      <c r="B13" s="54" t="s">
        <v>162</v>
      </c>
      <c r="C13" s="10">
        <v>1020</v>
      </c>
      <c r="D13" s="31">
        <v>1002</v>
      </c>
      <c r="E13" s="31">
        <v>1188</v>
      </c>
      <c r="F13" s="31">
        <v>800</v>
      </c>
      <c r="G13" s="31">
        <v>469</v>
      </c>
      <c r="H13" s="31">
        <v>295</v>
      </c>
      <c r="I13" s="31">
        <v>189</v>
      </c>
      <c r="J13" s="31">
        <v>132</v>
      </c>
      <c r="K13" s="31">
        <v>138</v>
      </c>
      <c r="L13" s="31">
        <v>96</v>
      </c>
      <c r="M13" s="22">
        <v>5329</v>
      </c>
    </row>
    <row r="14" spans="1:13" ht="12.75">
      <c r="A14" s="189"/>
      <c r="B14" s="54" t="s">
        <v>163</v>
      </c>
      <c r="C14" s="10">
        <v>273</v>
      </c>
      <c r="D14" s="31">
        <v>238</v>
      </c>
      <c r="E14" s="31">
        <v>310</v>
      </c>
      <c r="F14" s="31">
        <v>247</v>
      </c>
      <c r="G14" s="31">
        <v>160</v>
      </c>
      <c r="H14" s="31">
        <v>93</v>
      </c>
      <c r="I14" s="31">
        <v>58</v>
      </c>
      <c r="J14" s="31">
        <v>34</v>
      </c>
      <c r="K14" s="31">
        <v>31</v>
      </c>
      <c r="L14" s="31">
        <v>19</v>
      </c>
      <c r="M14" s="22">
        <v>1463</v>
      </c>
    </row>
    <row r="15" spans="1:13" ht="12.75">
      <c r="A15" s="189"/>
      <c r="B15" s="54" t="s">
        <v>164</v>
      </c>
      <c r="C15" s="10">
        <v>578</v>
      </c>
      <c r="D15" s="31">
        <v>555</v>
      </c>
      <c r="E15" s="31">
        <v>635</v>
      </c>
      <c r="F15" s="31">
        <v>391</v>
      </c>
      <c r="G15" s="31">
        <v>187</v>
      </c>
      <c r="H15" s="31">
        <v>110</v>
      </c>
      <c r="I15" s="31">
        <v>60</v>
      </c>
      <c r="J15" s="31">
        <v>43</v>
      </c>
      <c r="K15" s="31">
        <v>47</v>
      </c>
      <c r="L15" s="31">
        <v>39</v>
      </c>
      <c r="M15" s="22">
        <v>2645</v>
      </c>
    </row>
    <row r="16" spans="1:13" ht="12.75">
      <c r="A16" s="189"/>
      <c r="B16" s="54" t="s">
        <v>165</v>
      </c>
      <c r="C16" s="10">
        <v>744</v>
      </c>
      <c r="D16" s="31">
        <v>496</v>
      </c>
      <c r="E16" s="31">
        <v>635</v>
      </c>
      <c r="F16" s="31">
        <v>371</v>
      </c>
      <c r="G16" s="31">
        <v>221</v>
      </c>
      <c r="H16" s="31">
        <v>155</v>
      </c>
      <c r="I16" s="31">
        <v>90</v>
      </c>
      <c r="J16" s="31">
        <v>58</v>
      </c>
      <c r="K16" s="31">
        <v>48</v>
      </c>
      <c r="L16" s="31">
        <v>22</v>
      </c>
      <c r="M16" s="22">
        <v>2840</v>
      </c>
    </row>
    <row r="17" spans="1:13" ht="12.75">
      <c r="A17" s="189"/>
      <c r="B17" s="54" t="s">
        <v>166</v>
      </c>
      <c r="C17" s="10">
        <v>537</v>
      </c>
      <c r="D17" s="31">
        <v>481</v>
      </c>
      <c r="E17" s="31">
        <v>545</v>
      </c>
      <c r="F17" s="31">
        <v>367</v>
      </c>
      <c r="G17" s="31">
        <v>188</v>
      </c>
      <c r="H17" s="31">
        <v>118</v>
      </c>
      <c r="I17" s="31">
        <v>61</v>
      </c>
      <c r="J17" s="31">
        <v>39</v>
      </c>
      <c r="K17" s="31">
        <v>47</v>
      </c>
      <c r="L17" s="31">
        <v>23</v>
      </c>
      <c r="M17" s="22">
        <v>2406</v>
      </c>
    </row>
    <row r="18" spans="1:13" ht="12.75">
      <c r="A18" s="189"/>
      <c r="B18" s="54" t="s">
        <v>167</v>
      </c>
      <c r="C18" s="10">
        <v>324</v>
      </c>
      <c r="D18" s="31">
        <v>324</v>
      </c>
      <c r="E18" s="31">
        <v>385</v>
      </c>
      <c r="F18" s="31">
        <v>275</v>
      </c>
      <c r="G18" s="31">
        <v>167</v>
      </c>
      <c r="H18" s="31">
        <v>122</v>
      </c>
      <c r="I18" s="31">
        <v>65</v>
      </c>
      <c r="J18" s="31">
        <v>37</v>
      </c>
      <c r="K18" s="31">
        <v>28</v>
      </c>
      <c r="L18" s="31">
        <v>14</v>
      </c>
      <c r="M18" s="22">
        <v>1741</v>
      </c>
    </row>
    <row r="19" spans="1:13" ht="12.75">
      <c r="A19" s="189"/>
      <c r="B19" s="54" t="s">
        <v>168</v>
      </c>
      <c r="C19" s="10">
        <v>1947</v>
      </c>
      <c r="D19" s="31">
        <v>1334</v>
      </c>
      <c r="E19" s="31">
        <v>1271</v>
      </c>
      <c r="F19" s="31">
        <v>787</v>
      </c>
      <c r="G19" s="31">
        <v>399</v>
      </c>
      <c r="H19" s="31">
        <v>264</v>
      </c>
      <c r="I19" s="31">
        <v>150</v>
      </c>
      <c r="J19" s="31">
        <v>98</v>
      </c>
      <c r="K19" s="31">
        <v>93</v>
      </c>
      <c r="L19" s="31">
        <v>44</v>
      </c>
      <c r="M19" s="22">
        <v>6387</v>
      </c>
    </row>
    <row r="20" spans="1:13" ht="12.75">
      <c r="A20" s="189"/>
      <c r="B20" s="54" t="s">
        <v>169</v>
      </c>
      <c r="C20" s="10">
        <v>925</v>
      </c>
      <c r="D20" s="31">
        <v>726</v>
      </c>
      <c r="E20" s="31">
        <v>820</v>
      </c>
      <c r="F20" s="31">
        <v>414</v>
      </c>
      <c r="G20" s="31">
        <v>242</v>
      </c>
      <c r="H20" s="31">
        <v>113</v>
      </c>
      <c r="I20" s="31">
        <v>61</v>
      </c>
      <c r="J20" s="31">
        <v>43</v>
      </c>
      <c r="K20" s="31">
        <v>47</v>
      </c>
      <c r="L20" s="31">
        <v>33</v>
      </c>
      <c r="M20" s="22">
        <v>3424</v>
      </c>
    </row>
    <row r="21" spans="1:13" ht="12.75">
      <c r="A21" s="189"/>
      <c r="B21" s="54" t="s">
        <v>170</v>
      </c>
      <c r="C21" s="10">
        <v>1249</v>
      </c>
      <c r="D21" s="31">
        <v>1128</v>
      </c>
      <c r="E21" s="31">
        <v>1235</v>
      </c>
      <c r="F21" s="31">
        <v>649</v>
      </c>
      <c r="G21" s="31">
        <v>337</v>
      </c>
      <c r="H21" s="31">
        <v>150</v>
      </c>
      <c r="I21" s="31">
        <v>102</v>
      </c>
      <c r="J21" s="31">
        <v>60</v>
      </c>
      <c r="K21" s="31">
        <v>40</v>
      </c>
      <c r="L21" s="31">
        <v>35</v>
      </c>
      <c r="M21" s="22">
        <v>4985</v>
      </c>
    </row>
    <row r="22" spans="1:13" ht="12.75">
      <c r="A22" s="189"/>
      <c r="B22" s="54" t="s">
        <v>171</v>
      </c>
      <c r="C22" s="10">
        <v>443</v>
      </c>
      <c r="D22" s="31">
        <v>347</v>
      </c>
      <c r="E22" s="31">
        <v>396</v>
      </c>
      <c r="F22" s="31">
        <v>306</v>
      </c>
      <c r="G22" s="31">
        <v>189</v>
      </c>
      <c r="H22" s="31">
        <v>118</v>
      </c>
      <c r="I22" s="31">
        <v>66</v>
      </c>
      <c r="J22" s="31">
        <v>35</v>
      </c>
      <c r="K22" s="31">
        <v>42</v>
      </c>
      <c r="L22" s="31">
        <v>15</v>
      </c>
      <c r="M22" s="22">
        <v>1957</v>
      </c>
    </row>
    <row r="23" spans="1:13" ht="12.75">
      <c r="A23" s="189"/>
      <c r="B23" s="54" t="s">
        <v>172</v>
      </c>
      <c r="C23" s="10">
        <v>264</v>
      </c>
      <c r="D23" s="31">
        <v>194</v>
      </c>
      <c r="E23" s="31">
        <v>221</v>
      </c>
      <c r="F23" s="31">
        <v>180</v>
      </c>
      <c r="G23" s="31">
        <v>129</v>
      </c>
      <c r="H23" s="31">
        <v>56</v>
      </c>
      <c r="I23" s="31">
        <v>36</v>
      </c>
      <c r="J23" s="31">
        <v>24</v>
      </c>
      <c r="K23" s="31">
        <v>21</v>
      </c>
      <c r="L23" s="31">
        <v>10</v>
      </c>
      <c r="M23" s="22">
        <v>1135</v>
      </c>
    </row>
    <row r="24" spans="1:13" ht="12.75">
      <c r="A24" s="189"/>
      <c r="B24" s="54" t="s">
        <v>173</v>
      </c>
      <c r="C24" s="10">
        <v>260</v>
      </c>
      <c r="D24" s="31">
        <v>214</v>
      </c>
      <c r="E24" s="31">
        <v>283</v>
      </c>
      <c r="F24" s="31">
        <v>216</v>
      </c>
      <c r="G24" s="31">
        <v>142</v>
      </c>
      <c r="H24" s="31">
        <v>93</v>
      </c>
      <c r="I24" s="31">
        <v>47</v>
      </c>
      <c r="J24" s="31">
        <v>40</v>
      </c>
      <c r="K24" s="31">
        <v>24</v>
      </c>
      <c r="L24" s="31">
        <v>15</v>
      </c>
      <c r="M24" s="22">
        <v>1334</v>
      </c>
    </row>
    <row r="25" spans="1:13" ht="6" customHeight="1">
      <c r="A25" s="174"/>
      <c r="B25" s="54"/>
      <c r="C25" s="10"/>
      <c r="D25" s="31"/>
      <c r="E25" s="31"/>
      <c r="F25" s="31"/>
      <c r="G25" s="31"/>
      <c r="H25" s="31"/>
      <c r="I25" s="31"/>
      <c r="J25" s="31"/>
      <c r="K25" s="31"/>
      <c r="L25" s="31"/>
      <c r="M25" s="22"/>
    </row>
    <row r="26" spans="1:13" ht="12.75">
      <c r="A26" s="190" t="s">
        <v>86</v>
      </c>
      <c r="B26" s="51"/>
      <c r="C26" s="8">
        <v>1207</v>
      </c>
      <c r="D26" s="30">
        <v>902</v>
      </c>
      <c r="E26" s="30">
        <v>1127</v>
      </c>
      <c r="F26" s="30">
        <v>926</v>
      </c>
      <c r="G26" s="30">
        <v>599</v>
      </c>
      <c r="H26" s="30">
        <v>365</v>
      </c>
      <c r="I26" s="30">
        <v>230</v>
      </c>
      <c r="J26" s="30">
        <v>151</v>
      </c>
      <c r="K26" s="30">
        <v>133</v>
      </c>
      <c r="L26" s="30">
        <v>69</v>
      </c>
      <c r="M26" s="22">
        <f>SUM(C26:L26)</f>
        <v>5709</v>
      </c>
    </row>
    <row r="27" spans="1:13" ht="12.75">
      <c r="A27" s="189"/>
      <c r="B27" s="54" t="s">
        <v>174</v>
      </c>
      <c r="C27" s="10">
        <v>272</v>
      </c>
      <c r="D27" s="31">
        <v>200</v>
      </c>
      <c r="E27" s="31">
        <v>261</v>
      </c>
      <c r="F27" s="31">
        <v>191</v>
      </c>
      <c r="G27" s="31">
        <v>135</v>
      </c>
      <c r="H27" s="31">
        <v>81</v>
      </c>
      <c r="I27" s="31">
        <v>37</v>
      </c>
      <c r="J27" s="31">
        <v>33</v>
      </c>
      <c r="K27" s="31">
        <v>22</v>
      </c>
      <c r="L27" s="31">
        <v>21</v>
      </c>
      <c r="M27" s="22">
        <v>1253</v>
      </c>
    </row>
    <row r="28" spans="1:13" ht="12.75">
      <c r="A28" s="189"/>
      <c r="B28" s="54" t="s">
        <v>175</v>
      </c>
      <c r="C28" s="10">
        <v>215</v>
      </c>
      <c r="D28" s="31">
        <v>188</v>
      </c>
      <c r="E28" s="31">
        <v>204</v>
      </c>
      <c r="F28" s="31">
        <v>174</v>
      </c>
      <c r="G28" s="31">
        <v>118</v>
      </c>
      <c r="H28" s="31">
        <v>72</v>
      </c>
      <c r="I28" s="31">
        <v>51</v>
      </c>
      <c r="J28" s="31">
        <v>36</v>
      </c>
      <c r="K28" s="31">
        <v>28</v>
      </c>
      <c r="L28" s="31">
        <v>18</v>
      </c>
      <c r="M28" s="22">
        <v>1104</v>
      </c>
    </row>
    <row r="29" spans="1:13" ht="12.75">
      <c r="A29" s="189"/>
      <c r="B29" s="54" t="s">
        <v>176</v>
      </c>
      <c r="C29" s="10">
        <v>51</v>
      </c>
      <c r="D29" s="31">
        <v>31</v>
      </c>
      <c r="E29" s="31">
        <v>36</v>
      </c>
      <c r="F29" s="31">
        <v>35</v>
      </c>
      <c r="G29" s="31">
        <v>25</v>
      </c>
      <c r="H29" s="31">
        <v>12</v>
      </c>
      <c r="I29" s="31">
        <v>20</v>
      </c>
      <c r="J29" s="31">
        <v>8</v>
      </c>
      <c r="K29" s="31">
        <v>5</v>
      </c>
      <c r="L29" s="31">
        <v>4</v>
      </c>
      <c r="M29" s="22">
        <v>227</v>
      </c>
    </row>
    <row r="30" spans="1:13" ht="12.75">
      <c r="A30" s="189"/>
      <c r="B30" s="54" t="s">
        <v>177</v>
      </c>
      <c r="C30" s="10">
        <v>166</v>
      </c>
      <c r="D30" s="31">
        <v>141</v>
      </c>
      <c r="E30" s="31">
        <v>155</v>
      </c>
      <c r="F30" s="31">
        <v>173</v>
      </c>
      <c r="G30" s="31">
        <v>102</v>
      </c>
      <c r="H30" s="31">
        <v>58</v>
      </c>
      <c r="I30" s="31">
        <v>38</v>
      </c>
      <c r="J30" s="31">
        <v>29</v>
      </c>
      <c r="K30" s="31">
        <v>31</v>
      </c>
      <c r="L30" s="31">
        <v>9</v>
      </c>
      <c r="M30" s="22">
        <v>902</v>
      </c>
    </row>
    <row r="31" spans="1:13" ht="12.75">
      <c r="A31" s="189"/>
      <c r="B31" s="54" t="s">
        <v>178</v>
      </c>
      <c r="C31" s="10">
        <v>157</v>
      </c>
      <c r="D31" s="31">
        <v>109</v>
      </c>
      <c r="E31" s="31">
        <v>158</v>
      </c>
      <c r="F31" s="31">
        <v>123</v>
      </c>
      <c r="G31" s="31">
        <v>75</v>
      </c>
      <c r="H31" s="31">
        <v>48</v>
      </c>
      <c r="I31" s="31">
        <v>40</v>
      </c>
      <c r="J31" s="31">
        <v>26</v>
      </c>
      <c r="K31" s="31">
        <v>20</v>
      </c>
      <c r="L31" s="31">
        <v>7</v>
      </c>
      <c r="M31" s="22">
        <v>763</v>
      </c>
    </row>
    <row r="32" spans="1:13" ht="12.75">
      <c r="A32" s="189"/>
      <c r="B32" s="54" t="s">
        <v>179</v>
      </c>
      <c r="C32" s="10">
        <v>131</v>
      </c>
      <c r="D32" s="31">
        <v>93</v>
      </c>
      <c r="E32" s="31">
        <v>134</v>
      </c>
      <c r="F32" s="31">
        <v>102</v>
      </c>
      <c r="G32" s="31">
        <v>74</v>
      </c>
      <c r="H32" s="31">
        <v>47</v>
      </c>
      <c r="I32" s="31">
        <v>31</v>
      </c>
      <c r="J32" s="31">
        <v>9</v>
      </c>
      <c r="K32" s="31">
        <v>15</v>
      </c>
      <c r="L32" s="31">
        <v>8</v>
      </c>
      <c r="M32" s="22">
        <v>644</v>
      </c>
    </row>
    <row r="33" spans="1:13" ht="12.75">
      <c r="A33" s="189"/>
      <c r="B33" s="54" t="s">
        <v>180</v>
      </c>
      <c r="C33" s="10">
        <v>215</v>
      </c>
      <c r="D33" s="31">
        <v>140</v>
      </c>
      <c r="E33" s="31">
        <v>179</v>
      </c>
      <c r="F33" s="31">
        <v>128</v>
      </c>
      <c r="G33" s="31">
        <v>70</v>
      </c>
      <c r="H33" s="31">
        <v>47</v>
      </c>
      <c r="I33" s="31">
        <v>13</v>
      </c>
      <c r="J33" s="31">
        <v>10</v>
      </c>
      <c r="K33" s="31">
        <v>12</v>
      </c>
      <c r="L33" s="31">
        <v>2</v>
      </c>
      <c r="M33" s="22">
        <v>816</v>
      </c>
    </row>
    <row r="34" spans="1:13" ht="6" customHeight="1">
      <c r="A34" s="174"/>
      <c r="B34" s="54"/>
      <c r="C34" s="10"/>
      <c r="D34" s="31"/>
      <c r="E34" s="31"/>
      <c r="F34" s="31"/>
      <c r="G34" s="31"/>
      <c r="H34" s="31"/>
      <c r="I34" s="31"/>
      <c r="J34" s="31"/>
      <c r="K34" s="31"/>
      <c r="L34" s="31"/>
      <c r="M34" s="22"/>
    </row>
    <row r="35" spans="1:13" ht="12.75">
      <c r="A35" s="190" t="s">
        <v>111</v>
      </c>
      <c r="B35" s="51"/>
      <c r="C35" s="8">
        <v>322</v>
      </c>
      <c r="D35" s="30">
        <v>244</v>
      </c>
      <c r="E35" s="30">
        <v>314</v>
      </c>
      <c r="F35" s="30">
        <v>279</v>
      </c>
      <c r="G35" s="30">
        <v>198</v>
      </c>
      <c r="H35" s="30">
        <v>162</v>
      </c>
      <c r="I35" s="30">
        <v>75</v>
      </c>
      <c r="J35" s="30">
        <v>55</v>
      </c>
      <c r="K35" s="30">
        <v>45</v>
      </c>
      <c r="L35" s="30">
        <v>15</v>
      </c>
      <c r="M35" s="22">
        <f>SUM(C35:L35)</f>
        <v>1709</v>
      </c>
    </row>
    <row r="36" spans="1:13" ht="12.75">
      <c r="A36" s="189"/>
      <c r="B36" s="54" t="s">
        <v>181</v>
      </c>
      <c r="C36" s="10">
        <v>14</v>
      </c>
      <c r="D36" s="31">
        <v>15</v>
      </c>
      <c r="E36" s="31">
        <v>18</v>
      </c>
      <c r="F36" s="31">
        <v>24</v>
      </c>
      <c r="G36" s="31">
        <v>21</v>
      </c>
      <c r="H36" s="31">
        <v>9</v>
      </c>
      <c r="I36" s="31">
        <v>6</v>
      </c>
      <c r="J36" s="31">
        <v>6</v>
      </c>
      <c r="K36" s="31">
        <v>5</v>
      </c>
      <c r="L36" s="31">
        <v>1</v>
      </c>
      <c r="M36" s="22">
        <v>119</v>
      </c>
    </row>
    <row r="37" spans="1:13" ht="12.75">
      <c r="A37" s="189"/>
      <c r="B37" s="54" t="s">
        <v>182</v>
      </c>
      <c r="C37" s="10">
        <v>73</v>
      </c>
      <c r="D37" s="31">
        <v>53</v>
      </c>
      <c r="E37" s="31">
        <v>91</v>
      </c>
      <c r="F37" s="31">
        <v>53</v>
      </c>
      <c r="G37" s="31">
        <v>42</v>
      </c>
      <c r="H37" s="31">
        <v>39</v>
      </c>
      <c r="I37" s="31">
        <v>16</v>
      </c>
      <c r="J37" s="31">
        <v>14</v>
      </c>
      <c r="K37" s="31">
        <v>9</v>
      </c>
      <c r="L37" s="31">
        <v>3</v>
      </c>
      <c r="M37" s="22">
        <v>393</v>
      </c>
    </row>
    <row r="38" spans="1:13" ht="12.75">
      <c r="A38" s="189"/>
      <c r="B38" s="54" t="s">
        <v>183</v>
      </c>
      <c r="C38" s="10">
        <v>129</v>
      </c>
      <c r="D38" s="31">
        <v>95</v>
      </c>
      <c r="E38" s="31">
        <v>103</v>
      </c>
      <c r="F38" s="31">
        <v>83</v>
      </c>
      <c r="G38" s="31">
        <v>51</v>
      </c>
      <c r="H38" s="31">
        <v>42</v>
      </c>
      <c r="I38" s="31">
        <v>23</v>
      </c>
      <c r="J38" s="31">
        <v>15</v>
      </c>
      <c r="K38" s="31">
        <v>8</v>
      </c>
      <c r="L38" s="31">
        <v>3</v>
      </c>
      <c r="M38" s="22">
        <v>552</v>
      </c>
    </row>
    <row r="39" spans="1:13" ht="12.75">
      <c r="A39" s="189"/>
      <c r="B39" s="54" t="s">
        <v>184</v>
      </c>
      <c r="C39" s="10">
        <v>23</v>
      </c>
      <c r="D39" s="31">
        <v>14</v>
      </c>
      <c r="E39" s="31">
        <v>14</v>
      </c>
      <c r="F39" s="31">
        <v>18</v>
      </c>
      <c r="G39" s="31">
        <v>14</v>
      </c>
      <c r="H39" s="31">
        <v>12</v>
      </c>
      <c r="I39" s="31">
        <v>10</v>
      </c>
      <c r="J39" s="31">
        <v>4</v>
      </c>
      <c r="K39" s="31">
        <v>8</v>
      </c>
      <c r="L39" s="31">
        <v>2</v>
      </c>
      <c r="M39" s="22">
        <v>119</v>
      </c>
    </row>
    <row r="40" spans="1:13" ht="12.75">
      <c r="A40" s="189"/>
      <c r="B40" s="54" t="s">
        <v>185</v>
      </c>
      <c r="C40" s="10">
        <v>16</v>
      </c>
      <c r="D40" s="31">
        <v>19</v>
      </c>
      <c r="E40" s="31">
        <v>22</v>
      </c>
      <c r="F40" s="31">
        <v>17</v>
      </c>
      <c r="G40" s="31">
        <v>15</v>
      </c>
      <c r="H40" s="31">
        <v>16</v>
      </c>
      <c r="I40" s="31">
        <v>4</v>
      </c>
      <c r="J40" s="31">
        <v>5</v>
      </c>
      <c r="K40" s="31">
        <v>3</v>
      </c>
      <c r="L40" s="31">
        <v>2</v>
      </c>
      <c r="M40" s="22">
        <v>119</v>
      </c>
    </row>
    <row r="41" spans="1:13" ht="12.75">
      <c r="A41" s="189"/>
      <c r="B41" s="54" t="s">
        <v>186</v>
      </c>
      <c r="C41" s="10">
        <v>67</v>
      </c>
      <c r="D41" s="31">
        <v>48</v>
      </c>
      <c r="E41" s="31">
        <v>66</v>
      </c>
      <c r="F41" s="31">
        <v>84</v>
      </c>
      <c r="G41" s="31">
        <v>55</v>
      </c>
      <c r="H41" s="31">
        <v>44</v>
      </c>
      <c r="I41" s="31">
        <v>16</v>
      </c>
      <c r="J41" s="31">
        <v>11</v>
      </c>
      <c r="K41" s="31">
        <v>12</v>
      </c>
      <c r="L41" s="31">
        <v>4</v>
      </c>
      <c r="M41" s="22">
        <v>407</v>
      </c>
    </row>
    <row r="42" spans="1:13" ht="6" customHeight="1">
      <c r="A42" s="203"/>
      <c r="B42" s="58"/>
      <c r="C42" s="59"/>
      <c r="D42" s="60"/>
      <c r="E42" s="60"/>
      <c r="F42" s="60"/>
      <c r="G42" s="60"/>
      <c r="H42" s="60"/>
      <c r="I42" s="60"/>
      <c r="J42" s="60"/>
      <c r="K42" s="60"/>
      <c r="L42" s="60"/>
      <c r="M42" s="115"/>
    </row>
    <row r="43" spans="1:13" ht="12.75">
      <c r="A43" s="190" t="s">
        <v>112</v>
      </c>
      <c r="B43" s="51"/>
      <c r="C43" s="8">
        <v>269</v>
      </c>
      <c r="D43" s="30">
        <v>232</v>
      </c>
      <c r="E43" s="30">
        <v>257</v>
      </c>
      <c r="F43" s="30">
        <v>236</v>
      </c>
      <c r="G43" s="30">
        <v>156</v>
      </c>
      <c r="H43" s="30">
        <v>108</v>
      </c>
      <c r="I43" s="30">
        <v>66</v>
      </c>
      <c r="J43" s="30">
        <v>46</v>
      </c>
      <c r="K43" s="30">
        <v>20</v>
      </c>
      <c r="L43" s="30">
        <v>12</v>
      </c>
      <c r="M43" s="22">
        <f>SUM(C43:L43)</f>
        <v>1402</v>
      </c>
    </row>
    <row r="44" spans="1:13" ht="12.75">
      <c r="A44" s="189"/>
      <c r="B44" s="54" t="s">
        <v>187</v>
      </c>
      <c r="C44" s="10">
        <v>36</v>
      </c>
      <c r="D44" s="31">
        <v>30</v>
      </c>
      <c r="E44" s="31">
        <v>35</v>
      </c>
      <c r="F44" s="31">
        <v>41</v>
      </c>
      <c r="G44" s="31">
        <v>21</v>
      </c>
      <c r="H44" s="31">
        <v>20</v>
      </c>
      <c r="I44" s="31">
        <v>11</v>
      </c>
      <c r="J44" s="31">
        <v>9</v>
      </c>
      <c r="K44" s="31">
        <v>4</v>
      </c>
      <c r="L44" s="31">
        <v>1</v>
      </c>
      <c r="M44" s="22">
        <v>208</v>
      </c>
    </row>
    <row r="45" spans="1:13" ht="12.75">
      <c r="A45" s="189"/>
      <c r="B45" s="54" t="s">
        <v>188</v>
      </c>
      <c r="C45" s="10">
        <v>7</v>
      </c>
      <c r="D45" s="31">
        <v>15</v>
      </c>
      <c r="E45" s="31">
        <v>12</v>
      </c>
      <c r="F45" s="31">
        <v>20</v>
      </c>
      <c r="G45" s="31">
        <v>14</v>
      </c>
      <c r="H45" s="31">
        <v>11</v>
      </c>
      <c r="I45" s="31">
        <v>7</v>
      </c>
      <c r="J45" s="31">
        <v>3</v>
      </c>
      <c r="K45" s="31">
        <v>1</v>
      </c>
      <c r="L45" s="31">
        <v>3</v>
      </c>
      <c r="M45" s="22">
        <v>93</v>
      </c>
    </row>
    <row r="46" spans="1:13" ht="12.75">
      <c r="A46" s="189"/>
      <c r="B46" s="54" t="s">
        <v>189</v>
      </c>
      <c r="C46" s="10">
        <v>29</v>
      </c>
      <c r="D46" s="31">
        <v>29</v>
      </c>
      <c r="E46" s="31">
        <v>30</v>
      </c>
      <c r="F46" s="31">
        <v>35</v>
      </c>
      <c r="G46" s="31">
        <v>25</v>
      </c>
      <c r="H46" s="31">
        <v>18</v>
      </c>
      <c r="I46" s="31">
        <v>7</v>
      </c>
      <c r="J46" s="31">
        <v>6</v>
      </c>
      <c r="K46" s="31">
        <v>5</v>
      </c>
      <c r="L46" s="31">
        <v>2</v>
      </c>
      <c r="M46" s="22">
        <v>186</v>
      </c>
    </row>
    <row r="47" spans="1:13" ht="12.75">
      <c r="A47" s="189"/>
      <c r="B47" s="54" t="s">
        <v>190</v>
      </c>
      <c r="C47" s="10">
        <v>80</v>
      </c>
      <c r="D47" s="31">
        <v>67</v>
      </c>
      <c r="E47" s="31">
        <v>88</v>
      </c>
      <c r="F47" s="31">
        <v>71</v>
      </c>
      <c r="G47" s="31">
        <v>47</v>
      </c>
      <c r="H47" s="31">
        <v>33</v>
      </c>
      <c r="I47" s="31">
        <v>23</v>
      </c>
      <c r="J47" s="31">
        <v>15</v>
      </c>
      <c r="K47" s="31">
        <v>4</v>
      </c>
      <c r="L47" s="31">
        <v>4</v>
      </c>
      <c r="M47" s="22">
        <v>432</v>
      </c>
    </row>
    <row r="48" spans="1:13" ht="12.75">
      <c r="A48" s="189"/>
      <c r="B48" s="54" t="s">
        <v>191</v>
      </c>
      <c r="C48" s="10">
        <v>117</v>
      </c>
      <c r="D48" s="31">
        <v>91</v>
      </c>
      <c r="E48" s="31">
        <v>92</v>
      </c>
      <c r="F48" s="31">
        <v>69</v>
      </c>
      <c r="G48" s="31">
        <v>49</v>
      </c>
      <c r="H48" s="31">
        <v>26</v>
      </c>
      <c r="I48" s="31">
        <v>18</v>
      </c>
      <c r="J48" s="31">
        <v>13</v>
      </c>
      <c r="K48" s="31">
        <v>6</v>
      </c>
      <c r="L48" s="31">
        <v>2</v>
      </c>
      <c r="M48" s="22">
        <v>483</v>
      </c>
    </row>
    <row r="49" spans="1:13" ht="12.75">
      <c r="A49" s="174"/>
      <c r="B49" s="54"/>
      <c r="C49" s="10"/>
      <c r="D49" s="31"/>
      <c r="E49" s="31"/>
      <c r="F49" s="31"/>
      <c r="G49" s="31"/>
      <c r="H49" s="31"/>
      <c r="I49" s="31"/>
      <c r="J49" s="31"/>
      <c r="K49" s="31"/>
      <c r="L49" s="31"/>
      <c r="M49" s="22"/>
    </row>
    <row r="50" spans="1:13" ht="12.75">
      <c r="A50" s="190" t="s">
        <v>113</v>
      </c>
      <c r="B50" s="51"/>
      <c r="C50" s="8">
        <v>704</v>
      </c>
      <c r="D50" s="30">
        <v>550</v>
      </c>
      <c r="E50" s="30">
        <v>509</v>
      </c>
      <c r="F50" s="30">
        <v>399</v>
      </c>
      <c r="G50" s="30">
        <v>331</v>
      </c>
      <c r="H50" s="30">
        <v>194</v>
      </c>
      <c r="I50" s="30">
        <v>112</v>
      </c>
      <c r="J50" s="30">
        <v>93</v>
      </c>
      <c r="K50" s="30">
        <v>93</v>
      </c>
      <c r="L50" s="30">
        <v>47</v>
      </c>
      <c r="M50" s="22">
        <f>SUM(C50:L50)</f>
        <v>3032</v>
      </c>
    </row>
    <row r="51" spans="1:13" ht="12.75">
      <c r="A51" s="189"/>
      <c r="B51" s="54" t="s">
        <v>192</v>
      </c>
      <c r="C51" s="10">
        <v>23</v>
      </c>
      <c r="D51" s="31">
        <v>23</v>
      </c>
      <c r="E51" s="31">
        <v>18</v>
      </c>
      <c r="F51" s="31">
        <v>16</v>
      </c>
      <c r="G51" s="31">
        <v>20</v>
      </c>
      <c r="H51" s="31">
        <v>13</v>
      </c>
      <c r="I51" s="31">
        <v>4</v>
      </c>
      <c r="J51" s="31">
        <v>6</v>
      </c>
      <c r="K51" s="31">
        <v>4</v>
      </c>
      <c r="L51" s="31">
        <v>3</v>
      </c>
      <c r="M51" s="22">
        <v>130</v>
      </c>
    </row>
    <row r="52" spans="1:13" ht="12.75">
      <c r="A52" s="189"/>
      <c r="B52" s="54" t="s">
        <v>193</v>
      </c>
      <c r="C52" s="10">
        <v>38</v>
      </c>
      <c r="D52" s="31">
        <v>41</v>
      </c>
      <c r="E52" s="31">
        <v>36</v>
      </c>
      <c r="F52" s="31">
        <v>44</v>
      </c>
      <c r="G52" s="31">
        <v>35</v>
      </c>
      <c r="H52" s="31">
        <v>19</v>
      </c>
      <c r="I52" s="31">
        <v>9</v>
      </c>
      <c r="J52" s="31">
        <v>10</v>
      </c>
      <c r="K52" s="31">
        <v>7</v>
      </c>
      <c r="L52" s="31">
        <v>4</v>
      </c>
      <c r="M52" s="22">
        <v>243</v>
      </c>
    </row>
    <row r="53" spans="1:13" ht="12.75">
      <c r="A53" s="189"/>
      <c r="B53" s="54" t="s">
        <v>194</v>
      </c>
      <c r="C53" s="10">
        <v>52</v>
      </c>
      <c r="D53" s="31">
        <v>57</v>
      </c>
      <c r="E53" s="31">
        <v>56</v>
      </c>
      <c r="F53" s="31">
        <v>28</v>
      </c>
      <c r="G53" s="31">
        <v>24</v>
      </c>
      <c r="H53" s="31">
        <v>16</v>
      </c>
      <c r="I53" s="31">
        <v>11</v>
      </c>
      <c r="J53" s="31">
        <v>6</v>
      </c>
      <c r="K53" s="31">
        <v>6</v>
      </c>
      <c r="L53" s="31">
        <v>7</v>
      </c>
      <c r="M53" s="22">
        <v>263</v>
      </c>
    </row>
    <row r="54" spans="1:13" ht="12.75">
      <c r="A54" s="189"/>
      <c r="B54" s="54" t="s">
        <v>195</v>
      </c>
      <c r="C54" s="10">
        <v>25</v>
      </c>
      <c r="D54" s="31">
        <v>9</v>
      </c>
      <c r="E54" s="31">
        <v>12</v>
      </c>
      <c r="F54" s="31">
        <v>11</v>
      </c>
      <c r="G54" s="31">
        <v>6</v>
      </c>
      <c r="H54" s="31">
        <v>6</v>
      </c>
      <c r="I54" s="31">
        <v>1</v>
      </c>
      <c r="J54" s="31">
        <v>0</v>
      </c>
      <c r="K54" s="31">
        <v>1</v>
      </c>
      <c r="L54" s="31">
        <v>0</v>
      </c>
      <c r="M54" s="22">
        <v>71</v>
      </c>
    </row>
    <row r="55" spans="1:13" ht="12.75">
      <c r="A55" s="189"/>
      <c r="B55" s="54" t="s">
        <v>145</v>
      </c>
      <c r="C55" s="10">
        <v>44</v>
      </c>
      <c r="D55" s="31">
        <v>41</v>
      </c>
      <c r="E55" s="31">
        <v>43</v>
      </c>
      <c r="F55" s="31">
        <v>21</v>
      </c>
      <c r="G55" s="31">
        <v>20</v>
      </c>
      <c r="H55" s="31">
        <v>11</v>
      </c>
      <c r="I55" s="31">
        <v>13</v>
      </c>
      <c r="J55" s="31">
        <v>4</v>
      </c>
      <c r="K55" s="31">
        <v>4</v>
      </c>
      <c r="L55" s="31">
        <v>2</v>
      </c>
      <c r="M55" s="22">
        <v>203</v>
      </c>
    </row>
    <row r="56" spans="1:13" ht="12.75">
      <c r="A56" s="189"/>
      <c r="B56" s="54" t="s">
        <v>196</v>
      </c>
      <c r="C56" s="10">
        <v>61</v>
      </c>
      <c r="D56" s="31">
        <v>53</v>
      </c>
      <c r="E56" s="31">
        <v>52</v>
      </c>
      <c r="F56" s="31">
        <v>30</v>
      </c>
      <c r="G56" s="31">
        <v>39</v>
      </c>
      <c r="H56" s="31">
        <v>28</v>
      </c>
      <c r="I56" s="31">
        <v>10</v>
      </c>
      <c r="J56" s="31">
        <v>7</v>
      </c>
      <c r="K56" s="31">
        <v>12</v>
      </c>
      <c r="L56" s="31">
        <v>11</v>
      </c>
      <c r="M56" s="22">
        <v>303</v>
      </c>
    </row>
    <row r="57" spans="1:13" ht="12.75">
      <c r="A57" s="189"/>
      <c r="B57" s="54" t="s">
        <v>197</v>
      </c>
      <c r="C57" s="10">
        <v>7</v>
      </c>
      <c r="D57" s="31">
        <v>6</v>
      </c>
      <c r="E57" s="31">
        <v>5</v>
      </c>
      <c r="F57" s="31">
        <v>7</v>
      </c>
      <c r="G57" s="31">
        <v>4</v>
      </c>
      <c r="H57" s="31">
        <v>5</v>
      </c>
      <c r="I57" s="31">
        <v>0</v>
      </c>
      <c r="J57" s="31">
        <v>1</v>
      </c>
      <c r="K57" s="31">
        <v>2</v>
      </c>
      <c r="L57" s="31">
        <v>2</v>
      </c>
      <c r="M57" s="22">
        <v>39</v>
      </c>
    </row>
    <row r="58" spans="1:13" ht="12.75">
      <c r="A58" s="189"/>
      <c r="B58" s="54" t="s">
        <v>198</v>
      </c>
      <c r="C58" s="10">
        <v>58</v>
      </c>
      <c r="D58" s="31">
        <v>27</v>
      </c>
      <c r="E58" s="31">
        <v>42</v>
      </c>
      <c r="F58" s="31">
        <v>28</v>
      </c>
      <c r="G58" s="31">
        <v>20</v>
      </c>
      <c r="H58" s="31">
        <v>16</v>
      </c>
      <c r="I58" s="31">
        <v>6</v>
      </c>
      <c r="J58" s="31">
        <v>7</v>
      </c>
      <c r="K58" s="31">
        <v>12</v>
      </c>
      <c r="L58" s="31">
        <v>5</v>
      </c>
      <c r="M58" s="22">
        <v>221</v>
      </c>
    </row>
    <row r="59" spans="1:13" ht="12.75">
      <c r="A59" s="189"/>
      <c r="B59" s="54" t="s">
        <v>199</v>
      </c>
      <c r="C59" s="10">
        <v>100</v>
      </c>
      <c r="D59" s="31">
        <v>58</v>
      </c>
      <c r="E59" s="31">
        <v>47</v>
      </c>
      <c r="F59" s="31">
        <v>36</v>
      </c>
      <c r="G59" s="31">
        <v>27</v>
      </c>
      <c r="H59" s="31">
        <v>11</v>
      </c>
      <c r="I59" s="31">
        <v>9</v>
      </c>
      <c r="J59" s="31">
        <v>3</v>
      </c>
      <c r="K59" s="31">
        <v>5</v>
      </c>
      <c r="L59" s="31">
        <v>2</v>
      </c>
      <c r="M59" s="22">
        <v>298</v>
      </c>
    </row>
    <row r="60" spans="1:13" ht="12.75">
      <c r="A60" s="189"/>
      <c r="B60" s="54" t="s">
        <v>200</v>
      </c>
      <c r="C60" s="10">
        <v>20</v>
      </c>
      <c r="D60" s="31">
        <v>17</v>
      </c>
      <c r="E60" s="31">
        <v>13</v>
      </c>
      <c r="F60" s="31">
        <v>14</v>
      </c>
      <c r="G60" s="31">
        <v>6</v>
      </c>
      <c r="H60" s="31">
        <v>3</v>
      </c>
      <c r="I60" s="31">
        <v>5</v>
      </c>
      <c r="J60" s="31">
        <v>7</v>
      </c>
      <c r="K60" s="31">
        <v>4</v>
      </c>
      <c r="L60" s="31">
        <v>0</v>
      </c>
      <c r="M60" s="22">
        <v>89</v>
      </c>
    </row>
    <row r="61" spans="1:13" ht="12.75">
      <c r="A61" s="189"/>
      <c r="B61" s="54" t="s">
        <v>201</v>
      </c>
      <c r="C61" s="10">
        <v>13</v>
      </c>
      <c r="D61" s="31">
        <v>16</v>
      </c>
      <c r="E61" s="31">
        <v>10</v>
      </c>
      <c r="F61" s="31">
        <v>7</v>
      </c>
      <c r="G61" s="31">
        <v>8</v>
      </c>
      <c r="H61" s="31">
        <v>3</v>
      </c>
      <c r="I61" s="31">
        <v>6</v>
      </c>
      <c r="J61" s="31">
        <v>3</v>
      </c>
      <c r="K61" s="31">
        <v>2</v>
      </c>
      <c r="L61" s="31">
        <v>1</v>
      </c>
      <c r="M61" s="22">
        <v>69</v>
      </c>
    </row>
    <row r="62" spans="1:13" ht="12.75">
      <c r="A62" s="189"/>
      <c r="B62" s="54" t="s">
        <v>202</v>
      </c>
      <c r="C62" s="10">
        <v>6</v>
      </c>
      <c r="D62" s="31">
        <v>6</v>
      </c>
      <c r="E62" s="31">
        <v>6</v>
      </c>
      <c r="F62" s="31">
        <v>7</v>
      </c>
      <c r="G62" s="31">
        <v>0</v>
      </c>
      <c r="H62" s="31">
        <v>1</v>
      </c>
      <c r="I62" s="31">
        <v>2</v>
      </c>
      <c r="J62" s="31">
        <v>1</v>
      </c>
      <c r="K62" s="31">
        <v>3</v>
      </c>
      <c r="L62" s="31">
        <v>2</v>
      </c>
      <c r="M62" s="22">
        <v>34</v>
      </c>
    </row>
    <row r="63" spans="1:13" ht="12.75">
      <c r="A63" s="189"/>
      <c r="B63" s="54" t="s">
        <v>203</v>
      </c>
      <c r="C63" s="10">
        <v>166</v>
      </c>
      <c r="D63" s="31">
        <v>107</v>
      </c>
      <c r="E63" s="31">
        <v>99</v>
      </c>
      <c r="F63" s="31">
        <v>80</v>
      </c>
      <c r="G63" s="31">
        <v>68</v>
      </c>
      <c r="H63" s="31">
        <v>29</v>
      </c>
      <c r="I63" s="31">
        <v>19</v>
      </c>
      <c r="J63" s="31">
        <v>23</v>
      </c>
      <c r="K63" s="31">
        <v>14</v>
      </c>
      <c r="L63" s="31">
        <v>5</v>
      </c>
      <c r="M63" s="22">
        <v>610</v>
      </c>
    </row>
    <row r="64" spans="1:13" ht="12.75">
      <c r="A64" s="189"/>
      <c r="B64" s="54" t="s">
        <v>204</v>
      </c>
      <c r="C64" s="10">
        <v>18</v>
      </c>
      <c r="D64" s="31">
        <v>18</v>
      </c>
      <c r="E64" s="31">
        <v>16</v>
      </c>
      <c r="F64" s="31">
        <v>15</v>
      </c>
      <c r="G64" s="31">
        <v>12</v>
      </c>
      <c r="H64" s="31">
        <v>6</v>
      </c>
      <c r="I64" s="31">
        <v>5</v>
      </c>
      <c r="J64" s="31">
        <v>6</v>
      </c>
      <c r="K64" s="31">
        <v>6</v>
      </c>
      <c r="L64" s="31">
        <v>1</v>
      </c>
      <c r="M64" s="22">
        <v>103</v>
      </c>
    </row>
    <row r="65" spans="1:13" ht="12.75">
      <c r="A65" s="189"/>
      <c r="B65" s="54" t="s">
        <v>205</v>
      </c>
      <c r="C65" s="10">
        <v>48</v>
      </c>
      <c r="D65" s="31">
        <v>56</v>
      </c>
      <c r="E65" s="31">
        <v>40</v>
      </c>
      <c r="F65" s="31">
        <v>40</v>
      </c>
      <c r="G65" s="31">
        <v>23</v>
      </c>
      <c r="H65" s="31">
        <v>19</v>
      </c>
      <c r="I65" s="31">
        <v>7</v>
      </c>
      <c r="J65" s="31">
        <v>3</v>
      </c>
      <c r="K65" s="31">
        <v>7</v>
      </c>
      <c r="L65" s="31">
        <v>2</v>
      </c>
      <c r="M65" s="22">
        <v>245</v>
      </c>
    </row>
    <row r="66" spans="1:13" ht="12.75">
      <c r="A66" s="189"/>
      <c r="B66" s="54" t="s">
        <v>206</v>
      </c>
      <c r="C66" s="10">
        <v>9</v>
      </c>
      <c r="D66" s="31">
        <v>7</v>
      </c>
      <c r="E66" s="31">
        <v>7</v>
      </c>
      <c r="F66" s="31">
        <v>10</v>
      </c>
      <c r="G66" s="31">
        <v>9</v>
      </c>
      <c r="H66" s="31">
        <v>4</v>
      </c>
      <c r="I66" s="31">
        <v>0</v>
      </c>
      <c r="J66" s="31">
        <v>3</v>
      </c>
      <c r="K66" s="31">
        <v>3</v>
      </c>
      <c r="L66" s="31">
        <v>0</v>
      </c>
      <c r="M66" s="22">
        <v>52</v>
      </c>
    </row>
    <row r="67" spans="1:13" ht="12.75">
      <c r="A67" s="189"/>
      <c r="B67" s="54" t="s">
        <v>207</v>
      </c>
      <c r="C67" s="10">
        <v>16</v>
      </c>
      <c r="D67" s="31">
        <v>8</v>
      </c>
      <c r="E67" s="31">
        <v>7</v>
      </c>
      <c r="F67" s="31">
        <v>5</v>
      </c>
      <c r="G67" s="31">
        <v>10</v>
      </c>
      <c r="H67" s="31">
        <v>4</v>
      </c>
      <c r="I67" s="31">
        <v>5</v>
      </c>
      <c r="J67" s="31">
        <v>3</v>
      </c>
      <c r="K67" s="31">
        <v>1</v>
      </c>
      <c r="L67" s="31">
        <v>0</v>
      </c>
      <c r="M67" s="22">
        <v>59</v>
      </c>
    </row>
    <row r="68" spans="1:13" ht="12.75">
      <c r="A68" s="203" t="s">
        <v>108</v>
      </c>
      <c r="B68" s="58"/>
      <c r="C68" s="56" t="s">
        <v>109</v>
      </c>
      <c r="D68" s="57" t="s">
        <v>109</v>
      </c>
      <c r="E68" s="57" t="s">
        <v>109</v>
      </c>
      <c r="F68" s="57" t="s">
        <v>109</v>
      </c>
      <c r="G68" s="57" t="s">
        <v>109</v>
      </c>
      <c r="H68" s="57" t="s">
        <v>109</v>
      </c>
      <c r="I68" s="57" t="s">
        <v>109</v>
      </c>
      <c r="J68" s="57" t="s">
        <v>109</v>
      </c>
      <c r="K68" s="57"/>
      <c r="L68" s="57"/>
      <c r="M68" s="21"/>
    </row>
    <row r="69" spans="2:12" ht="12.75">
      <c r="B69" s="3"/>
      <c r="C69" s="3"/>
      <c r="D69" s="3"/>
      <c r="E69" s="3"/>
      <c r="F69" s="3"/>
      <c r="G69" s="3"/>
      <c r="H69" s="3"/>
      <c r="I69" s="3"/>
      <c r="J69" s="3"/>
      <c r="K69" s="3"/>
      <c r="L69" s="3"/>
    </row>
    <row r="70" spans="2:12" ht="12.75">
      <c r="B70" s="3"/>
      <c r="C70" s="3"/>
      <c r="D70" s="3"/>
      <c r="E70" s="3"/>
      <c r="F70" s="3"/>
      <c r="G70" s="3"/>
      <c r="H70" s="3"/>
      <c r="I70" s="3"/>
      <c r="J70" s="3"/>
      <c r="K70" s="3"/>
      <c r="L70" s="3"/>
    </row>
    <row r="71" spans="2:12" ht="12.75">
      <c r="B71" s="3"/>
      <c r="C71" s="3"/>
      <c r="D71" s="3"/>
      <c r="E71" s="3"/>
      <c r="F71" s="3"/>
      <c r="G71" s="3"/>
      <c r="H71" s="3"/>
      <c r="I71" s="3"/>
      <c r="J71" s="3"/>
      <c r="K71" s="3"/>
      <c r="L71" s="3"/>
    </row>
    <row r="72" spans="2:12" ht="12.75">
      <c r="B72" s="3"/>
      <c r="C72" s="3"/>
      <c r="D72" s="3"/>
      <c r="E72" s="3"/>
      <c r="F72" s="3"/>
      <c r="G72" s="3"/>
      <c r="H72" s="3"/>
      <c r="I72" s="3"/>
      <c r="J72" s="3"/>
      <c r="K72" s="3"/>
      <c r="L72" s="3"/>
    </row>
    <row r="73" spans="2:12" ht="12.75">
      <c r="B73" s="3"/>
      <c r="C73" s="3"/>
      <c r="D73" s="3"/>
      <c r="E73" s="3"/>
      <c r="F73" s="3"/>
      <c r="G73" s="3"/>
      <c r="H73" s="3"/>
      <c r="I73" s="3"/>
      <c r="J73" s="3"/>
      <c r="K73" s="3"/>
      <c r="L73" s="3"/>
    </row>
    <row r="74" spans="2:12" ht="12.75">
      <c r="B74" s="3"/>
      <c r="C74" s="3"/>
      <c r="D74" s="3"/>
      <c r="E74" s="3"/>
      <c r="F74" s="3"/>
      <c r="G74" s="3"/>
      <c r="H74" s="3"/>
      <c r="I74" s="3"/>
      <c r="J74" s="3"/>
      <c r="K74" s="3"/>
      <c r="L74" s="3"/>
    </row>
    <row r="75" spans="2:12" ht="12.75">
      <c r="B75" s="3"/>
      <c r="C75" s="3"/>
      <c r="D75" s="3"/>
      <c r="E75" s="3"/>
      <c r="F75" s="3"/>
      <c r="G75" s="3"/>
      <c r="H75" s="3"/>
      <c r="I75" s="3"/>
      <c r="J75" s="3"/>
      <c r="K75" s="3"/>
      <c r="L75" s="3"/>
    </row>
    <row r="76" spans="2:12" ht="12.75">
      <c r="B76" s="3"/>
      <c r="C76" s="3"/>
      <c r="D76" s="3"/>
      <c r="E76" s="3"/>
      <c r="F76" s="3"/>
      <c r="G76" s="3"/>
      <c r="H76" s="3"/>
      <c r="I76" s="3"/>
      <c r="J76" s="3"/>
      <c r="K76" s="3"/>
      <c r="L76" s="3"/>
    </row>
    <row r="77" spans="2:12" ht="12.75">
      <c r="B77" s="3" t="s">
        <v>108</v>
      </c>
      <c r="C77" s="3" t="s">
        <v>119</v>
      </c>
      <c r="D77" s="3" t="s">
        <v>109</v>
      </c>
      <c r="E77" s="3"/>
      <c r="F77" s="3"/>
      <c r="G77" s="3"/>
      <c r="H77" s="3"/>
      <c r="I77" s="3"/>
      <c r="J77" s="3"/>
      <c r="K77" s="3"/>
      <c r="L77" s="3"/>
    </row>
    <row r="78" spans="5:12" ht="12.75">
      <c r="E78" s="3"/>
      <c r="F78" s="3"/>
      <c r="G78" s="3"/>
      <c r="H78" s="3"/>
      <c r="I78" s="3"/>
      <c r="J78" s="3"/>
      <c r="K78" s="3"/>
      <c r="L78" s="3"/>
    </row>
    <row r="79" spans="5:12" ht="12.75">
      <c r="E79" s="3" t="s">
        <v>109</v>
      </c>
      <c r="F79" s="3" t="s">
        <v>109</v>
      </c>
      <c r="G79" s="3" t="s">
        <v>109</v>
      </c>
      <c r="H79" s="3" t="s">
        <v>109</v>
      </c>
      <c r="I79" s="3" t="s">
        <v>109</v>
      </c>
      <c r="J79" s="3" t="s">
        <v>109</v>
      </c>
      <c r="K79" s="3"/>
      <c r="L79" s="3"/>
    </row>
    <row r="141" spans="2:12" ht="12.75">
      <c r="B141" s="3" t="s">
        <v>108</v>
      </c>
      <c r="C141" s="3" t="s">
        <v>109</v>
      </c>
      <c r="D141" s="3" t="s">
        <v>109</v>
      </c>
      <c r="E141" s="3" t="s">
        <v>109</v>
      </c>
      <c r="F141" s="3" t="s">
        <v>109</v>
      </c>
      <c r="G141" s="3" t="s">
        <v>109</v>
      </c>
      <c r="H141" s="3" t="s">
        <v>109</v>
      </c>
      <c r="I141" s="3" t="s">
        <v>109</v>
      </c>
      <c r="J141" s="3" t="s">
        <v>109</v>
      </c>
      <c r="K141" s="3"/>
      <c r="L141" s="3"/>
    </row>
  </sheetData>
  <mergeCells count="3">
    <mergeCell ref="A5:B5"/>
    <mergeCell ref="A9:B9"/>
    <mergeCell ref="C5:L5"/>
  </mergeCells>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R69"/>
  <sheetViews>
    <sheetView workbookViewId="0" topLeftCell="A1">
      <selection activeCell="H49" sqref="H49"/>
    </sheetView>
  </sheetViews>
  <sheetFormatPr defaultColWidth="11.421875" defaultRowHeight="12.75"/>
  <cols>
    <col min="1" max="1" width="1.7109375" style="0" customWidth="1"/>
    <col min="2" max="2" width="17.7109375" style="0" customWidth="1"/>
    <col min="3" max="3" width="8.7109375" style="148" customWidth="1"/>
    <col min="4" max="9" width="8.7109375" style="0" customWidth="1"/>
    <col min="10" max="10" width="17.7109375" style="0" customWidth="1"/>
    <col min="11" max="17" width="8.7109375" style="0" customWidth="1"/>
  </cols>
  <sheetData>
    <row r="1" spans="1:18" ht="12.75">
      <c r="A1" s="2" t="s">
        <v>134</v>
      </c>
      <c r="B1" s="2"/>
      <c r="C1" s="144"/>
      <c r="D1" s="3"/>
      <c r="E1" s="3"/>
      <c r="F1" s="3"/>
      <c r="G1" s="3"/>
      <c r="H1" s="3"/>
      <c r="I1" s="3"/>
      <c r="J1" s="3"/>
      <c r="K1" s="3"/>
      <c r="L1" s="3"/>
      <c r="M1" s="3"/>
      <c r="N1" s="3"/>
      <c r="O1" s="3"/>
      <c r="P1" s="3"/>
      <c r="Q1" s="3"/>
      <c r="R1" s="3"/>
    </row>
    <row r="2" spans="1:18" ht="12.75">
      <c r="A2" s="2" t="s">
        <v>128</v>
      </c>
      <c r="B2" s="2"/>
      <c r="C2" s="144"/>
      <c r="D2" s="3"/>
      <c r="E2" s="3"/>
      <c r="F2" s="3"/>
      <c r="G2" s="3"/>
      <c r="H2" s="3"/>
      <c r="I2" s="3"/>
      <c r="J2" s="3"/>
      <c r="K2" s="3"/>
      <c r="L2" s="3"/>
      <c r="M2" s="3"/>
      <c r="N2" s="3"/>
      <c r="O2" s="3"/>
      <c r="P2" s="3"/>
      <c r="Q2" s="3"/>
      <c r="R2" s="3"/>
    </row>
    <row r="3" spans="1:18" ht="6" customHeight="1">
      <c r="A3" s="3"/>
      <c r="B3" s="3"/>
      <c r="C3" s="144"/>
      <c r="D3" s="3"/>
      <c r="E3" s="3"/>
      <c r="F3" s="3"/>
      <c r="G3" s="3"/>
      <c r="H3" s="3"/>
      <c r="I3" s="3"/>
      <c r="J3" s="3"/>
      <c r="K3" s="3"/>
      <c r="L3" s="3"/>
      <c r="M3" s="3"/>
      <c r="N3" s="3"/>
      <c r="O3" s="3"/>
      <c r="P3" s="3"/>
      <c r="Q3" s="3"/>
      <c r="R3" s="3"/>
    </row>
    <row r="4" spans="1:18" ht="12.75">
      <c r="A4" s="156" t="s">
        <v>11</v>
      </c>
      <c r="B4" s="156"/>
      <c r="C4" s="156"/>
      <c r="D4" s="156"/>
      <c r="E4" s="156"/>
      <c r="F4" s="156"/>
      <c r="G4" s="156"/>
      <c r="H4" s="156"/>
      <c r="I4" s="156"/>
      <c r="J4" s="3"/>
      <c r="K4" s="3"/>
      <c r="L4" s="3"/>
      <c r="M4" s="3"/>
      <c r="N4" s="3"/>
      <c r="O4" s="3"/>
      <c r="P4" s="3"/>
      <c r="Q4" s="3"/>
      <c r="R4" s="3"/>
    </row>
    <row r="5" spans="1:18" ht="3" customHeight="1">
      <c r="A5" s="223"/>
      <c r="B5" s="228"/>
      <c r="C5" s="99"/>
      <c r="D5" s="99"/>
      <c r="E5" s="99"/>
      <c r="F5" s="99"/>
      <c r="G5" s="99"/>
      <c r="H5" s="99"/>
      <c r="I5" s="99"/>
      <c r="J5" s="75"/>
      <c r="K5" s="3"/>
      <c r="L5" s="3"/>
      <c r="M5" s="3"/>
      <c r="N5" s="3"/>
      <c r="O5" s="3"/>
      <c r="P5" s="3"/>
      <c r="Q5" s="3"/>
      <c r="R5" s="3"/>
    </row>
    <row r="6" spans="1:18" ht="12.75">
      <c r="A6" s="191" t="s">
        <v>93</v>
      </c>
      <c r="B6" s="205"/>
      <c r="C6" s="281" t="s">
        <v>130</v>
      </c>
      <c r="D6" s="279"/>
      <c r="E6" s="279"/>
      <c r="F6" s="279"/>
      <c r="G6" s="279"/>
      <c r="H6" s="279"/>
      <c r="I6" s="280"/>
      <c r="J6" s="105" t="s">
        <v>66</v>
      </c>
      <c r="K6" s="3"/>
      <c r="L6" s="3"/>
      <c r="M6" s="3"/>
      <c r="N6" s="3"/>
      <c r="O6" s="3"/>
      <c r="P6" s="3"/>
      <c r="Q6" s="3"/>
      <c r="R6" s="3"/>
    </row>
    <row r="7" spans="1:18" ht="12.75">
      <c r="A7" s="247"/>
      <c r="B7" s="24" t="s">
        <v>158</v>
      </c>
      <c r="C7" s="66">
        <v>0</v>
      </c>
      <c r="D7" s="141">
        <v>1</v>
      </c>
      <c r="E7" s="141">
        <v>2</v>
      </c>
      <c r="F7" s="141">
        <v>3</v>
      </c>
      <c r="G7" s="141">
        <v>4</v>
      </c>
      <c r="H7" s="141">
        <v>5</v>
      </c>
      <c r="I7" s="66" t="s">
        <v>129</v>
      </c>
      <c r="J7" s="105" t="s">
        <v>62</v>
      </c>
      <c r="K7" s="3" t="s">
        <v>109</v>
      </c>
      <c r="L7" s="3" t="s">
        <v>109</v>
      </c>
      <c r="M7" s="3" t="s">
        <v>109</v>
      </c>
      <c r="N7" s="3" t="s">
        <v>109</v>
      </c>
      <c r="O7" s="3" t="s">
        <v>109</v>
      </c>
      <c r="P7" s="3" t="s">
        <v>109</v>
      </c>
      <c r="Q7" s="3" t="s">
        <v>109</v>
      </c>
      <c r="R7" s="3" t="s">
        <v>109</v>
      </c>
    </row>
    <row r="8" spans="1:10" ht="3" customHeight="1">
      <c r="A8" s="246" t="s">
        <v>108</v>
      </c>
      <c r="B8" s="167"/>
      <c r="C8" s="145"/>
      <c r="D8" s="33"/>
      <c r="E8" s="33"/>
      <c r="F8" s="33"/>
      <c r="G8" s="33"/>
      <c r="H8" s="33"/>
      <c r="I8" s="33"/>
      <c r="J8" s="55"/>
    </row>
    <row r="9" spans="1:10" ht="6" customHeight="1">
      <c r="A9" s="245" t="s">
        <v>108</v>
      </c>
      <c r="B9" s="104"/>
      <c r="C9" s="238"/>
      <c r="D9" s="103"/>
      <c r="E9" s="103"/>
      <c r="F9" s="103"/>
      <c r="G9" s="103"/>
      <c r="H9" s="103"/>
      <c r="I9" s="103"/>
      <c r="J9" s="17"/>
    </row>
    <row r="10" spans="1:10" ht="24" customHeight="1">
      <c r="A10" s="282" t="s">
        <v>232</v>
      </c>
      <c r="B10" s="303"/>
      <c r="C10" s="150">
        <v>5838</v>
      </c>
      <c r="D10" s="30">
        <v>17825</v>
      </c>
      <c r="E10" s="30">
        <v>18075</v>
      </c>
      <c r="F10" s="30">
        <v>4337</v>
      </c>
      <c r="G10" s="30">
        <v>1955</v>
      </c>
      <c r="H10" s="30">
        <v>831</v>
      </c>
      <c r="I10" s="30">
        <v>713</v>
      </c>
      <c r="J10" s="22">
        <f>SUM(C10:I10)</f>
        <v>49574</v>
      </c>
    </row>
    <row r="11" spans="1:10" ht="6" customHeight="1">
      <c r="A11" s="206"/>
      <c r="B11" s="209"/>
      <c r="C11" s="150"/>
      <c r="D11" s="30"/>
      <c r="E11" s="30"/>
      <c r="F11" s="30"/>
      <c r="G11" s="30"/>
      <c r="H11" s="30"/>
      <c r="I11" s="30"/>
      <c r="J11" s="22"/>
    </row>
    <row r="12" spans="1:10" ht="12.75">
      <c r="A12" s="207" t="s">
        <v>110</v>
      </c>
      <c r="B12" s="244"/>
      <c r="C12" s="150">
        <v>4136</v>
      </c>
      <c r="D12" s="30">
        <v>13475</v>
      </c>
      <c r="E12" s="30">
        <v>14222</v>
      </c>
      <c r="F12" s="30">
        <v>3244</v>
      </c>
      <c r="G12" s="30">
        <v>1465</v>
      </c>
      <c r="H12" s="30">
        <v>629</v>
      </c>
      <c r="I12" s="30">
        <v>551</v>
      </c>
      <c r="J12" s="22">
        <f aca="true" t="shared" si="0" ref="J12:J25">SUM(C12:I12)</f>
        <v>37722</v>
      </c>
    </row>
    <row r="13" spans="1:10" ht="12.75">
      <c r="A13" s="247"/>
      <c r="B13" s="209" t="s">
        <v>161</v>
      </c>
      <c r="C13" s="146">
        <v>161</v>
      </c>
      <c r="D13" s="31">
        <v>688</v>
      </c>
      <c r="E13" s="31">
        <v>885</v>
      </c>
      <c r="F13" s="31">
        <v>197</v>
      </c>
      <c r="G13" s="31">
        <v>88</v>
      </c>
      <c r="H13" s="31">
        <v>26</v>
      </c>
      <c r="I13" s="275">
        <v>31</v>
      </c>
      <c r="J13" s="22">
        <f t="shared" si="0"/>
        <v>2076</v>
      </c>
    </row>
    <row r="14" spans="1:10" ht="12.75">
      <c r="A14" s="247"/>
      <c r="B14" s="209" t="s">
        <v>162</v>
      </c>
      <c r="C14" s="146">
        <v>490</v>
      </c>
      <c r="D14" s="31">
        <v>1732</v>
      </c>
      <c r="E14" s="31">
        <v>2058</v>
      </c>
      <c r="F14" s="31">
        <v>547</v>
      </c>
      <c r="G14" s="31">
        <v>268</v>
      </c>
      <c r="H14" s="31">
        <v>121</v>
      </c>
      <c r="I14" s="275">
        <v>113</v>
      </c>
      <c r="J14" s="22">
        <f t="shared" si="0"/>
        <v>5329</v>
      </c>
    </row>
    <row r="15" spans="1:10" ht="12.75">
      <c r="A15" s="247"/>
      <c r="B15" s="209" t="s">
        <v>163</v>
      </c>
      <c r="C15" s="146">
        <v>209</v>
      </c>
      <c r="D15" s="31">
        <v>574</v>
      </c>
      <c r="E15" s="31">
        <v>426</v>
      </c>
      <c r="F15" s="31">
        <v>129</v>
      </c>
      <c r="G15" s="31">
        <v>59</v>
      </c>
      <c r="H15" s="31">
        <v>31</v>
      </c>
      <c r="I15" s="275">
        <v>35</v>
      </c>
      <c r="J15" s="22">
        <f t="shared" si="0"/>
        <v>1463</v>
      </c>
    </row>
    <row r="16" spans="1:10" ht="12.75">
      <c r="A16" s="247"/>
      <c r="B16" s="209" t="s">
        <v>164</v>
      </c>
      <c r="C16" s="146">
        <v>202</v>
      </c>
      <c r="D16" s="31">
        <v>897</v>
      </c>
      <c r="E16" s="31">
        <v>1105</v>
      </c>
      <c r="F16" s="31">
        <v>239</v>
      </c>
      <c r="G16" s="31">
        <v>104</v>
      </c>
      <c r="H16" s="31">
        <v>58</v>
      </c>
      <c r="I16" s="275">
        <v>40</v>
      </c>
      <c r="J16" s="22">
        <f t="shared" si="0"/>
        <v>2645</v>
      </c>
    </row>
    <row r="17" spans="1:10" ht="12.75">
      <c r="A17" s="247"/>
      <c r="B17" s="209" t="s">
        <v>165</v>
      </c>
      <c r="C17" s="146">
        <v>483</v>
      </c>
      <c r="D17" s="31">
        <v>1052</v>
      </c>
      <c r="E17" s="31">
        <v>943</v>
      </c>
      <c r="F17" s="31">
        <v>191</v>
      </c>
      <c r="G17" s="31">
        <v>95</v>
      </c>
      <c r="H17" s="31">
        <v>36</v>
      </c>
      <c r="I17" s="275">
        <v>40</v>
      </c>
      <c r="J17" s="22">
        <f t="shared" si="0"/>
        <v>2840</v>
      </c>
    </row>
    <row r="18" spans="1:10" ht="12.75">
      <c r="A18" s="247"/>
      <c r="B18" s="209" t="s">
        <v>166</v>
      </c>
      <c r="C18" s="146">
        <v>263</v>
      </c>
      <c r="D18" s="31">
        <v>814</v>
      </c>
      <c r="E18" s="31">
        <v>953</v>
      </c>
      <c r="F18" s="31">
        <v>203</v>
      </c>
      <c r="G18" s="31">
        <v>96</v>
      </c>
      <c r="H18" s="31">
        <v>39</v>
      </c>
      <c r="I18" s="275">
        <v>38</v>
      </c>
      <c r="J18" s="22">
        <f t="shared" si="0"/>
        <v>2406</v>
      </c>
    </row>
    <row r="19" spans="1:10" ht="12.75">
      <c r="A19" s="247"/>
      <c r="B19" s="209" t="s">
        <v>167</v>
      </c>
      <c r="C19" s="146">
        <v>239</v>
      </c>
      <c r="D19" s="31">
        <v>668</v>
      </c>
      <c r="E19" s="31">
        <v>584</v>
      </c>
      <c r="F19" s="31">
        <v>154</v>
      </c>
      <c r="G19" s="31">
        <v>59</v>
      </c>
      <c r="H19" s="31">
        <v>26</v>
      </c>
      <c r="I19" s="275">
        <v>11</v>
      </c>
      <c r="J19" s="22">
        <f t="shared" si="0"/>
        <v>1741</v>
      </c>
    </row>
    <row r="20" spans="1:10" ht="12.75">
      <c r="A20" s="247"/>
      <c r="B20" s="209" t="s">
        <v>168</v>
      </c>
      <c r="C20" s="146">
        <v>782</v>
      </c>
      <c r="D20" s="31">
        <v>2420</v>
      </c>
      <c r="E20" s="31">
        <v>2223</v>
      </c>
      <c r="F20" s="31">
        <v>549</v>
      </c>
      <c r="G20" s="31">
        <v>236</v>
      </c>
      <c r="H20" s="31">
        <v>96</v>
      </c>
      <c r="I20" s="275">
        <v>81</v>
      </c>
      <c r="J20" s="22">
        <f t="shared" si="0"/>
        <v>6387</v>
      </c>
    </row>
    <row r="21" spans="1:10" ht="12.75">
      <c r="A21" s="247"/>
      <c r="B21" s="209" t="s">
        <v>169</v>
      </c>
      <c r="C21" s="146">
        <v>303</v>
      </c>
      <c r="D21" s="31">
        <v>1227</v>
      </c>
      <c r="E21" s="31">
        <v>1377</v>
      </c>
      <c r="F21" s="31">
        <v>298</v>
      </c>
      <c r="G21" s="31">
        <v>125</v>
      </c>
      <c r="H21" s="31">
        <v>54</v>
      </c>
      <c r="I21" s="275">
        <v>40</v>
      </c>
      <c r="J21" s="22">
        <f t="shared" si="0"/>
        <v>3424</v>
      </c>
    </row>
    <row r="22" spans="1:10" ht="12.75">
      <c r="A22" s="247"/>
      <c r="B22" s="209" t="s">
        <v>170</v>
      </c>
      <c r="C22" s="146">
        <v>407</v>
      </c>
      <c r="D22" s="31">
        <v>1690</v>
      </c>
      <c r="E22" s="31">
        <v>2234</v>
      </c>
      <c r="F22" s="31">
        <v>386</v>
      </c>
      <c r="G22" s="31">
        <v>156</v>
      </c>
      <c r="H22" s="31">
        <v>52</v>
      </c>
      <c r="I22" s="275">
        <v>60</v>
      </c>
      <c r="J22" s="22">
        <f t="shared" si="0"/>
        <v>4985</v>
      </c>
    </row>
    <row r="23" spans="1:10" ht="12.75">
      <c r="A23" s="247"/>
      <c r="B23" s="209" t="s">
        <v>171</v>
      </c>
      <c r="C23" s="146">
        <v>264</v>
      </c>
      <c r="D23" s="31">
        <v>723</v>
      </c>
      <c r="E23" s="31">
        <v>639</v>
      </c>
      <c r="F23" s="31">
        <v>157</v>
      </c>
      <c r="G23" s="31">
        <v>91</v>
      </c>
      <c r="H23" s="31">
        <v>46</v>
      </c>
      <c r="I23" s="275">
        <v>37</v>
      </c>
      <c r="J23" s="22">
        <f t="shared" si="0"/>
        <v>1957</v>
      </c>
    </row>
    <row r="24" spans="1:10" ht="12.75">
      <c r="A24" s="247"/>
      <c r="B24" s="209" t="s">
        <v>172</v>
      </c>
      <c r="C24" s="146">
        <v>157</v>
      </c>
      <c r="D24" s="31">
        <v>513</v>
      </c>
      <c r="E24" s="31">
        <v>326</v>
      </c>
      <c r="F24" s="31">
        <v>71</v>
      </c>
      <c r="G24" s="31">
        <v>40</v>
      </c>
      <c r="H24" s="31">
        <v>18</v>
      </c>
      <c r="I24" s="275">
        <v>10</v>
      </c>
      <c r="J24" s="22">
        <f t="shared" si="0"/>
        <v>1135</v>
      </c>
    </row>
    <row r="25" spans="1:10" ht="12.75">
      <c r="A25" s="247"/>
      <c r="B25" s="209" t="s">
        <v>173</v>
      </c>
      <c r="C25" s="146">
        <v>176</v>
      </c>
      <c r="D25" s="31">
        <v>477</v>
      </c>
      <c r="E25" s="31">
        <v>469</v>
      </c>
      <c r="F25" s="31">
        <v>123</v>
      </c>
      <c r="G25" s="31">
        <v>48</v>
      </c>
      <c r="H25" s="31">
        <v>26</v>
      </c>
      <c r="I25" s="275">
        <v>15</v>
      </c>
      <c r="J25" s="22">
        <f t="shared" si="0"/>
        <v>1334</v>
      </c>
    </row>
    <row r="26" spans="1:10" ht="6" customHeight="1">
      <c r="A26" s="206"/>
      <c r="B26" s="209"/>
      <c r="C26" s="238"/>
      <c r="D26" s="103"/>
      <c r="E26" s="103"/>
      <c r="F26" s="103"/>
      <c r="G26" s="103"/>
      <c r="H26" s="103"/>
      <c r="I26" s="103"/>
      <c r="J26" s="248"/>
    </row>
    <row r="27" spans="1:10" ht="12.75">
      <c r="A27" s="207" t="s">
        <v>86</v>
      </c>
      <c r="B27" s="244"/>
      <c r="C27" s="150">
        <v>1062</v>
      </c>
      <c r="D27" s="30">
        <v>2163</v>
      </c>
      <c r="E27" s="30">
        <v>1742</v>
      </c>
      <c r="F27" s="30">
        <v>431</v>
      </c>
      <c r="G27" s="30">
        <v>173</v>
      </c>
      <c r="H27" s="30">
        <v>71</v>
      </c>
      <c r="I27" s="30">
        <v>67</v>
      </c>
      <c r="J27" s="22">
        <f aca="true" t="shared" si="1" ref="J27:J34">SUM(C27:I27)</f>
        <v>5709</v>
      </c>
    </row>
    <row r="28" spans="1:10" ht="12.75">
      <c r="A28" s="247"/>
      <c r="B28" s="209" t="s">
        <v>174</v>
      </c>
      <c r="C28" s="146">
        <v>130</v>
      </c>
      <c r="D28" s="31">
        <v>443</v>
      </c>
      <c r="E28" s="31">
        <v>465</v>
      </c>
      <c r="F28" s="31">
        <v>117</v>
      </c>
      <c r="G28" s="31">
        <v>53</v>
      </c>
      <c r="H28" s="31">
        <v>25</v>
      </c>
      <c r="I28" s="275">
        <v>20</v>
      </c>
      <c r="J28" s="22">
        <f t="shared" si="1"/>
        <v>1253</v>
      </c>
    </row>
    <row r="29" spans="1:10" ht="12.75">
      <c r="A29" s="247"/>
      <c r="B29" s="209" t="s">
        <v>175</v>
      </c>
      <c r="C29" s="146">
        <v>248</v>
      </c>
      <c r="D29" s="31">
        <v>389</v>
      </c>
      <c r="E29" s="31">
        <v>299</v>
      </c>
      <c r="F29" s="31">
        <v>89</v>
      </c>
      <c r="G29" s="31">
        <v>37</v>
      </c>
      <c r="H29" s="31">
        <v>19</v>
      </c>
      <c r="I29" s="275">
        <v>23</v>
      </c>
      <c r="J29" s="22">
        <f t="shared" si="1"/>
        <v>1104</v>
      </c>
    </row>
    <row r="30" spans="1:10" ht="12.75">
      <c r="A30" s="247"/>
      <c r="B30" s="209" t="s">
        <v>176</v>
      </c>
      <c r="C30" s="146">
        <v>47</v>
      </c>
      <c r="D30" s="31">
        <v>102</v>
      </c>
      <c r="E30" s="31">
        <v>43</v>
      </c>
      <c r="F30" s="31">
        <v>25</v>
      </c>
      <c r="G30" s="31">
        <v>6</v>
      </c>
      <c r="H30" s="31">
        <v>1</v>
      </c>
      <c r="I30" s="275">
        <v>3</v>
      </c>
      <c r="J30" s="22">
        <f t="shared" si="1"/>
        <v>227</v>
      </c>
    </row>
    <row r="31" spans="1:10" ht="12.75">
      <c r="A31" s="247"/>
      <c r="B31" s="209" t="s">
        <v>177</v>
      </c>
      <c r="C31" s="146">
        <v>283</v>
      </c>
      <c r="D31" s="31">
        <v>337</v>
      </c>
      <c r="E31" s="31">
        <v>196</v>
      </c>
      <c r="F31" s="31">
        <v>51</v>
      </c>
      <c r="G31" s="31">
        <v>21</v>
      </c>
      <c r="H31" s="31">
        <v>9</v>
      </c>
      <c r="I31" s="275">
        <v>5</v>
      </c>
      <c r="J31" s="22">
        <f t="shared" si="1"/>
        <v>902</v>
      </c>
    </row>
    <row r="32" spans="1:10" ht="12.75">
      <c r="A32" s="247"/>
      <c r="B32" s="209" t="s">
        <v>178</v>
      </c>
      <c r="C32" s="146">
        <v>139</v>
      </c>
      <c r="D32" s="31">
        <v>321</v>
      </c>
      <c r="E32" s="31">
        <v>231</v>
      </c>
      <c r="F32" s="31">
        <v>44</v>
      </c>
      <c r="G32" s="31">
        <v>21</v>
      </c>
      <c r="H32" s="31">
        <v>3</v>
      </c>
      <c r="I32" s="275">
        <v>4</v>
      </c>
      <c r="J32" s="22">
        <f t="shared" si="1"/>
        <v>763</v>
      </c>
    </row>
    <row r="33" spans="1:10" ht="12.75">
      <c r="A33" s="247"/>
      <c r="B33" s="209" t="s">
        <v>179</v>
      </c>
      <c r="C33" s="146">
        <v>130</v>
      </c>
      <c r="D33" s="31">
        <v>244</v>
      </c>
      <c r="E33" s="31">
        <v>186</v>
      </c>
      <c r="F33" s="31">
        <v>51</v>
      </c>
      <c r="G33" s="31">
        <v>17</v>
      </c>
      <c r="H33" s="31">
        <v>8</v>
      </c>
      <c r="I33" s="275">
        <v>8</v>
      </c>
      <c r="J33" s="22">
        <f t="shared" si="1"/>
        <v>644</v>
      </c>
    </row>
    <row r="34" spans="1:10" ht="12.75">
      <c r="A34" s="247"/>
      <c r="B34" s="209" t="s">
        <v>180</v>
      </c>
      <c r="C34" s="146">
        <v>85</v>
      </c>
      <c r="D34" s="31">
        <v>327</v>
      </c>
      <c r="E34" s="31">
        <v>322</v>
      </c>
      <c r="F34" s="31">
        <v>54</v>
      </c>
      <c r="G34" s="31">
        <v>18</v>
      </c>
      <c r="H34" s="31">
        <v>6</v>
      </c>
      <c r="I34" s="275">
        <v>4</v>
      </c>
      <c r="J34" s="22">
        <f t="shared" si="1"/>
        <v>816</v>
      </c>
    </row>
    <row r="35" spans="1:10" ht="6" customHeight="1">
      <c r="A35" s="206"/>
      <c r="B35" s="209"/>
      <c r="C35" s="238"/>
      <c r="D35" s="103"/>
      <c r="E35" s="103"/>
      <c r="F35" s="103"/>
      <c r="G35" s="103"/>
      <c r="H35" s="103"/>
      <c r="I35" s="103"/>
      <c r="J35" s="248"/>
    </row>
    <row r="36" spans="1:10" ht="12.75">
      <c r="A36" s="207" t="s">
        <v>111</v>
      </c>
      <c r="B36" s="244"/>
      <c r="C36" s="150">
        <v>122</v>
      </c>
      <c r="D36" s="30">
        <v>559</v>
      </c>
      <c r="E36" s="30">
        <v>688</v>
      </c>
      <c r="F36" s="30">
        <v>190</v>
      </c>
      <c r="G36" s="30">
        <v>89</v>
      </c>
      <c r="H36" s="30">
        <v>42</v>
      </c>
      <c r="I36" s="30">
        <v>19</v>
      </c>
      <c r="J36" s="22">
        <f aca="true" t="shared" si="2" ref="J36:J42">SUM(C36:I36)</f>
        <v>1709</v>
      </c>
    </row>
    <row r="37" spans="1:10" ht="12.75">
      <c r="A37" s="247"/>
      <c r="B37" s="209" t="s">
        <v>181</v>
      </c>
      <c r="C37" s="146">
        <v>4</v>
      </c>
      <c r="D37" s="31">
        <v>32</v>
      </c>
      <c r="E37" s="31">
        <v>47</v>
      </c>
      <c r="F37" s="31">
        <v>18</v>
      </c>
      <c r="G37" s="31">
        <v>10</v>
      </c>
      <c r="H37" s="31">
        <v>6</v>
      </c>
      <c r="I37" s="275">
        <v>2</v>
      </c>
      <c r="J37" s="22">
        <f t="shared" si="2"/>
        <v>119</v>
      </c>
    </row>
    <row r="38" spans="1:10" ht="12.75">
      <c r="A38" s="247"/>
      <c r="B38" s="209" t="s">
        <v>182</v>
      </c>
      <c r="C38" s="146">
        <v>23</v>
      </c>
      <c r="D38" s="31">
        <v>143</v>
      </c>
      <c r="E38" s="31">
        <v>151</v>
      </c>
      <c r="F38" s="31">
        <v>46</v>
      </c>
      <c r="G38" s="31">
        <v>20</v>
      </c>
      <c r="H38" s="31">
        <v>6</v>
      </c>
      <c r="I38" s="275">
        <v>4</v>
      </c>
      <c r="J38" s="22">
        <f t="shared" si="2"/>
        <v>393</v>
      </c>
    </row>
    <row r="39" spans="1:10" ht="12.75">
      <c r="A39" s="247"/>
      <c r="B39" s="209" t="s">
        <v>183</v>
      </c>
      <c r="C39" s="146">
        <v>43</v>
      </c>
      <c r="D39" s="31">
        <v>156</v>
      </c>
      <c r="E39" s="31">
        <v>258</v>
      </c>
      <c r="F39" s="31">
        <v>59</v>
      </c>
      <c r="G39" s="31">
        <v>19</v>
      </c>
      <c r="H39" s="31">
        <v>14</v>
      </c>
      <c r="I39" s="275">
        <v>3</v>
      </c>
      <c r="J39" s="22">
        <f t="shared" si="2"/>
        <v>552</v>
      </c>
    </row>
    <row r="40" spans="1:10" ht="12.75">
      <c r="A40" s="247"/>
      <c r="B40" s="209" t="s">
        <v>184</v>
      </c>
      <c r="C40" s="146">
        <v>12</v>
      </c>
      <c r="D40" s="31">
        <v>48</v>
      </c>
      <c r="E40" s="31">
        <v>40</v>
      </c>
      <c r="F40" s="31">
        <v>11</v>
      </c>
      <c r="G40" s="31">
        <v>4</v>
      </c>
      <c r="H40" s="31">
        <v>3</v>
      </c>
      <c r="I40" s="275">
        <v>1</v>
      </c>
      <c r="J40" s="22">
        <f t="shared" si="2"/>
        <v>119</v>
      </c>
    </row>
    <row r="41" spans="1:10" ht="12.75">
      <c r="A41" s="247"/>
      <c r="B41" s="209" t="s">
        <v>185</v>
      </c>
      <c r="C41" s="146">
        <v>10</v>
      </c>
      <c r="D41" s="31">
        <v>27</v>
      </c>
      <c r="E41" s="31">
        <v>48</v>
      </c>
      <c r="F41" s="31">
        <v>17</v>
      </c>
      <c r="G41" s="31">
        <v>8</v>
      </c>
      <c r="H41" s="31">
        <v>8</v>
      </c>
      <c r="I41" s="275">
        <v>1</v>
      </c>
      <c r="J41" s="22">
        <f t="shared" si="2"/>
        <v>119</v>
      </c>
    </row>
    <row r="42" spans="1:10" ht="12.75">
      <c r="A42" s="214"/>
      <c r="B42" s="167" t="s">
        <v>186</v>
      </c>
      <c r="C42" s="149">
        <v>30</v>
      </c>
      <c r="D42" s="60">
        <v>153</v>
      </c>
      <c r="E42" s="60">
        <v>144</v>
      </c>
      <c r="F42" s="60">
        <v>39</v>
      </c>
      <c r="G42" s="60">
        <v>28</v>
      </c>
      <c r="H42" s="60">
        <v>5</v>
      </c>
      <c r="I42" s="276">
        <v>8</v>
      </c>
      <c r="J42" s="115">
        <f t="shared" si="2"/>
        <v>407</v>
      </c>
    </row>
    <row r="43" spans="1:10" ht="6" customHeight="1">
      <c r="A43" s="206"/>
      <c r="B43" s="209"/>
      <c r="C43" s="238"/>
      <c r="D43" s="103"/>
      <c r="E43" s="103"/>
      <c r="F43" s="103"/>
      <c r="G43" s="103"/>
      <c r="H43" s="103"/>
      <c r="I43" s="103"/>
      <c r="J43" s="248"/>
    </row>
    <row r="44" spans="1:10" ht="12.75">
      <c r="A44" s="207" t="s">
        <v>112</v>
      </c>
      <c r="B44" s="244"/>
      <c r="C44" s="150">
        <v>217</v>
      </c>
      <c r="D44" s="30">
        <v>506</v>
      </c>
      <c r="E44" s="30">
        <v>446</v>
      </c>
      <c r="F44" s="30">
        <v>136</v>
      </c>
      <c r="G44" s="30">
        <v>62</v>
      </c>
      <c r="H44" s="30">
        <v>21</v>
      </c>
      <c r="I44" s="30">
        <v>14</v>
      </c>
      <c r="J44" s="22">
        <f aca="true" t="shared" si="3" ref="J44:J49">SUM(C44:I44)</f>
        <v>1402</v>
      </c>
    </row>
    <row r="45" spans="1:10" ht="12.75">
      <c r="A45" s="247"/>
      <c r="B45" s="209" t="s">
        <v>187</v>
      </c>
      <c r="C45" s="146">
        <v>23</v>
      </c>
      <c r="D45" s="31">
        <v>80</v>
      </c>
      <c r="E45" s="31">
        <v>61</v>
      </c>
      <c r="F45" s="31">
        <v>20</v>
      </c>
      <c r="G45" s="31">
        <v>18</v>
      </c>
      <c r="H45" s="31">
        <v>4</v>
      </c>
      <c r="I45" s="275">
        <v>2</v>
      </c>
      <c r="J45" s="22">
        <f t="shared" si="3"/>
        <v>208</v>
      </c>
    </row>
    <row r="46" spans="1:10" ht="12.75">
      <c r="A46" s="247"/>
      <c r="B46" s="209" t="s">
        <v>188</v>
      </c>
      <c r="C46" s="146">
        <v>37</v>
      </c>
      <c r="D46" s="31">
        <v>42</v>
      </c>
      <c r="E46" s="31">
        <v>13</v>
      </c>
      <c r="F46" s="31">
        <v>0</v>
      </c>
      <c r="G46" s="31">
        <v>1</v>
      </c>
      <c r="H46" s="31">
        <v>0</v>
      </c>
      <c r="I46" s="275">
        <v>0</v>
      </c>
      <c r="J46" s="22">
        <f t="shared" si="3"/>
        <v>93</v>
      </c>
    </row>
    <row r="47" spans="1:10" ht="12.75">
      <c r="A47" s="247"/>
      <c r="B47" s="209" t="s">
        <v>189</v>
      </c>
      <c r="C47" s="146">
        <v>9</v>
      </c>
      <c r="D47" s="31">
        <v>35</v>
      </c>
      <c r="E47" s="31">
        <v>89</v>
      </c>
      <c r="F47" s="31">
        <v>26</v>
      </c>
      <c r="G47" s="31">
        <v>16</v>
      </c>
      <c r="H47" s="31">
        <v>9</v>
      </c>
      <c r="I47" s="275">
        <v>2</v>
      </c>
      <c r="J47" s="22">
        <f t="shared" si="3"/>
        <v>186</v>
      </c>
    </row>
    <row r="48" spans="1:10" ht="12.75">
      <c r="A48" s="247"/>
      <c r="B48" s="209" t="s">
        <v>190</v>
      </c>
      <c r="C48" s="146">
        <v>61</v>
      </c>
      <c r="D48" s="31">
        <v>162</v>
      </c>
      <c r="E48" s="31">
        <v>133</v>
      </c>
      <c r="F48" s="31">
        <v>51</v>
      </c>
      <c r="G48" s="31">
        <v>18</v>
      </c>
      <c r="H48" s="31">
        <v>3</v>
      </c>
      <c r="I48" s="275">
        <v>4</v>
      </c>
      <c r="J48" s="22">
        <f t="shared" si="3"/>
        <v>432</v>
      </c>
    </row>
    <row r="49" spans="1:10" ht="12.75">
      <c r="A49" s="247"/>
      <c r="B49" s="209" t="s">
        <v>191</v>
      </c>
      <c r="C49" s="146">
        <v>87</v>
      </c>
      <c r="D49" s="31">
        <v>187</v>
      </c>
      <c r="E49" s="31">
        <v>150</v>
      </c>
      <c r="F49" s="31">
        <v>39</v>
      </c>
      <c r="G49" s="31">
        <v>9</v>
      </c>
      <c r="H49" s="31">
        <v>5</v>
      </c>
      <c r="I49" s="275">
        <v>6</v>
      </c>
      <c r="J49" s="22">
        <f t="shared" si="3"/>
        <v>483</v>
      </c>
    </row>
    <row r="50" spans="1:10" ht="12.75">
      <c r="A50" s="206"/>
      <c r="B50" s="209"/>
      <c r="C50" s="238"/>
      <c r="D50" s="103"/>
      <c r="E50" s="103"/>
      <c r="F50" s="103"/>
      <c r="G50" s="103"/>
      <c r="H50" s="103"/>
      <c r="I50" s="103"/>
      <c r="J50" s="248"/>
    </row>
    <row r="51" spans="1:10" ht="12.75">
      <c r="A51" s="207" t="s">
        <v>113</v>
      </c>
      <c r="B51" s="244"/>
      <c r="C51" s="150">
        <v>301</v>
      </c>
      <c r="D51" s="30">
        <v>1122</v>
      </c>
      <c r="E51" s="30">
        <v>977</v>
      </c>
      <c r="F51" s="30">
        <v>336</v>
      </c>
      <c r="G51" s="30">
        <v>166</v>
      </c>
      <c r="H51" s="30">
        <v>68</v>
      </c>
      <c r="I51" s="30">
        <v>62</v>
      </c>
      <c r="J51" s="22">
        <f aca="true" t="shared" si="4" ref="J51:J68">SUM(C51:I51)</f>
        <v>3032</v>
      </c>
    </row>
    <row r="52" spans="1:10" ht="12.75">
      <c r="A52" s="247"/>
      <c r="B52" s="209" t="s">
        <v>192</v>
      </c>
      <c r="C52" s="146">
        <v>9</v>
      </c>
      <c r="D52" s="31">
        <v>37</v>
      </c>
      <c r="E52" s="31">
        <v>51</v>
      </c>
      <c r="F52" s="31">
        <v>19</v>
      </c>
      <c r="G52" s="31">
        <v>8</v>
      </c>
      <c r="H52" s="31">
        <v>4</v>
      </c>
      <c r="I52" s="275">
        <v>2</v>
      </c>
      <c r="J52" s="22">
        <f t="shared" si="4"/>
        <v>130</v>
      </c>
    </row>
    <row r="53" spans="1:10" ht="12.75">
      <c r="A53" s="247"/>
      <c r="B53" s="209" t="s">
        <v>193</v>
      </c>
      <c r="C53" s="146">
        <v>10</v>
      </c>
      <c r="D53" s="31">
        <v>61</v>
      </c>
      <c r="E53" s="31">
        <v>81</v>
      </c>
      <c r="F53" s="31">
        <v>46</v>
      </c>
      <c r="G53" s="31">
        <v>19</v>
      </c>
      <c r="H53" s="31">
        <v>16</v>
      </c>
      <c r="I53" s="275">
        <v>10</v>
      </c>
      <c r="J53" s="22">
        <f t="shared" si="4"/>
        <v>243</v>
      </c>
    </row>
    <row r="54" spans="1:10" ht="12.75">
      <c r="A54" s="247"/>
      <c r="B54" s="209" t="s">
        <v>194</v>
      </c>
      <c r="C54" s="146">
        <v>15</v>
      </c>
      <c r="D54" s="31">
        <v>75</v>
      </c>
      <c r="E54" s="31">
        <v>96</v>
      </c>
      <c r="F54" s="31">
        <v>38</v>
      </c>
      <c r="G54" s="31">
        <v>22</v>
      </c>
      <c r="H54" s="31">
        <v>8</v>
      </c>
      <c r="I54" s="275">
        <v>9</v>
      </c>
      <c r="J54" s="22">
        <f t="shared" si="4"/>
        <v>263</v>
      </c>
    </row>
    <row r="55" spans="1:10" ht="12.75">
      <c r="A55" s="247"/>
      <c r="B55" s="209" t="s">
        <v>195</v>
      </c>
      <c r="C55" s="146">
        <v>2</v>
      </c>
      <c r="D55" s="31">
        <v>31</v>
      </c>
      <c r="E55" s="31">
        <v>26</v>
      </c>
      <c r="F55" s="31">
        <v>8</v>
      </c>
      <c r="G55" s="31">
        <v>2</v>
      </c>
      <c r="H55" s="31">
        <v>1</v>
      </c>
      <c r="I55" s="275">
        <v>1</v>
      </c>
      <c r="J55" s="22">
        <f t="shared" si="4"/>
        <v>71</v>
      </c>
    </row>
    <row r="56" spans="1:10" ht="12.75">
      <c r="A56" s="247"/>
      <c r="B56" s="209" t="s">
        <v>145</v>
      </c>
      <c r="C56" s="146">
        <v>22</v>
      </c>
      <c r="D56" s="31">
        <v>65</v>
      </c>
      <c r="E56" s="31">
        <v>77</v>
      </c>
      <c r="F56" s="31">
        <v>21</v>
      </c>
      <c r="G56" s="31">
        <v>12</v>
      </c>
      <c r="H56" s="31">
        <v>1</v>
      </c>
      <c r="I56" s="275">
        <v>5</v>
      </c>
      <c r="J56" s="22">
        <f t="shared" si="4"/>
        <v>203</v>
      </c>
    </row>
    <row r="57" spans="1:10" ht="12.75">
      <c r="A57" s="247"/>
      <c r="B57" s="209" t="s">
        <v>196</v>
      </c>
      <c r="C57" s="146">
        <v>33</v>
      </c>
      <c r="D57" s="31">
        <v>134</v>
      </c>
      <c r="E57" s="31">
        <v>87</v>
      </c>
      <c r="F57" s="31">
        <v>27</v>
      </c>
      <c r="G57" s="31">
        <v>12</v>
      </c>
      <c r="H57" s="31">
        <v>6</v>
      </c>
      <c r="I57" s="275">
        <v>4</v>
      </c>
      <c r="J57" s="22">
        <f t="shared" si="4"/>
        <v>303</v>
      </c>
    </row>
    <row r="58" spans="1:10" ht="12.75">
      <c r="A58" s="247"/>
      <c r="B58" s="209" t="s">
        <v>197</v>
      </c>
      <c r="C58" s="146">
        <v>2</v>
      </c>
      <c r="D58" s="31">
        <v>19</v>
      </c>
      <c r="E58" s="31">
        <v>11</v>
      </c>
      <c r="F58" s="31">
        <v>3</v>
      </c>
      <c r="G58" s="31">
        <v>2</v>
      </c>
      <c r="H58" s="31">
        <v>1</v>
      </c>
      <c r="I58" s="275">
        <v>1</v>
      </c>
      <c r="J58" s="22">
        <f t="shared" si="4"/>
        <v>39</v>
      </c>
    </row>
    <row r="59" spans="1:10" ht="12.75">
      <c r="A59" s="247"/>
      <c r="B59" s="209" t="s">
        <v>198</v>
      </c>
      <c r="C59" s="146">
        <v>13</v>
      </c>
      <c r="D59" s="31">
        <v>71</v>
      </c>
      <c r="E59" s="31">
        <v>73</v>
      </c>
      <c r="F59" s="31">
        <v>30</v>
      </c>
      <c r="G59" s="31">
        <v>18</v>
      </c>
      <c r="H59" s="31">
        <v>11</v>
      </c>
      <c r="I59" s="275">
        <v>5</v>
      </c>
      <c r="J59" s="22">
        <f t="shared" si="4"/>
        <v>221</v>
      </c>
    </row>
    <row r="60" spans="1:10" ht="12.75">
      <c r="A60" s="247"/>
      <c r="B60" s="209" t="s">
        <v>199</v>
      </c>
      <c r="C60" s="146">
        <v>19</v>
      </c>
      <c r="D60" s="31">
        <v>122</v>
      </c>
      <c r="E60" s="31">
        <v>104</v>
      </c>
      <c r="F60" s="31">
        <v>30</v>
      </c>
      <c r="G60" s="31">
        <v>16</v>
      </c>
      <c r="H60" s="31">
        <v>2</v>
      </c>
      <c r="I60" s="275">
        <v>5</v>
      </c>
      <c r="J60" s="22">
        <f t="shared" si="4"/>
        <v>298</v>
      </c>
    </row>
    <row r="61" spans="1:10" ht="12.75">
      <c r="A61" s="247"/>
      <c r="B61" s="209" t="s">
        <v>200</v>
      </c>
      <c r="C61" s="146">
        <v>9</v>
      </c>
      <c r="D61" s="31">
        <v>34</v>
      </c>
      <c r="E61" s="31">
        <v>37</v>
      </c>
      <c r="F61" s="31">
        <v>9</v>
      </c>
      <c r="G61" s="31">
        <v>0</v>
      </c>
      <c r="H61" s="31">
        <v>0</v>
      </c>
      <c r="I61" s="275">
        <v>0</v>
      </c>
      <c r="J61" s="22">
        <f t="shared" si="4"/>
        <v>89</v>
      </c>
    </row>
    <row r="62" spans="1:10" ht="12.75">
      <c r="A62" s="247"/>
      <c r="B62" s="209" t="s">
        <v>201</v>
      </c>
      <c r="C62" s="146">
        <v>7</v>
      </c>
      <c r="D62" s="31">
        <v>30</v>
      </c>
      <c r="E62" s="31">
        <v>16</v>
      </c>
      <c r="F62" s="31">
        <v>9</v>
      </c>
      <c r="G62" s="31">
        <v>4</v>
      </c>
      <c r="H62" s="31">
        <v>2</v>
      </c>
      <c r="I62" s="275">
        <v>1</v>
      </c>
      <c r="J62" s="22">
        <f t="shared" si="4"/>
        <v>69</v>
      </c>
    </row>
    <row r="63" spans="1:10" ht="12.75">
      <c r="A63" s="247"/>
      <c r="B63" s="209" t="s">
        <v>202</v>
      </c>
      <c r="C63" s="146">
        <v>2</v>
      </c>
      <c r="D63" s="31">
        <v>7</v>
      </c>
      <c r="E63" s="31">
        <v>15</v>
      </c>
      <c r="F63" s="31">
        <v>4</v>
      </c>
      <c r="G63" s="31">
        <v>2</v>
      </c>
      <c r="H63" s="31">
        <v>1</v>
      </c>
      <c r="I63" s="275">
        <v>3</v>
      </c>
      <c r="J63" s="22">
        <f t="shared" si="4"/>
        <v>34</v>
      </c>
    </row>
    <row r="64" spans="1:10" ht="12.75">
      <c r="A64" s="247"/>
      <c r="B64" s="209" t="s">
        <v>203</v>
      </c>
      <c r="C64" s="146">
        <v>65</v>
      </c>
      <c r="D64" s="31">
        <v>245</v>
      </c>
      <c r="E64" s="31">
        <v>193</v>
      </c>
      <c r="F64" s="31">
        <v>57</v>
      </c>
      <c r="G64" s="31">
        <v>29</v>
      </c>
      <c r="H64" s="31">
        <v>11</v>
      </c>
      <c r="I64" s="275">
        <v>10</v>
      </c>
      <c r="J64" s="22">
        <f t="shared" si="4"/>
        <v>610</v>
      </c>
    </row>
    <row r="65" spans="1:10" ht="12.75">
      <c r="A65" s="247"/>
      <c r="B65" s="209" t="s">
        <v>204</v>
      </c>
      <c r="C65" s="146">
        <v>11</v>
      </c>
      <c r="D65" s="31">
        <v>28</v>
      </c>
      <c r="E65" s="31">
        <v>42</v>
      </c>
      <c r="F65" s="31">
        <v>15</v>
      </c>
      <c r="G65" s="31">
        <v>4</v>
      </c>
      <c r="H65" s="31">
        <v>1</v>
      </c>
      <c r="I65" s="275">
        <v>2</v>
      </c>
      <c r="J65" s="22">
        <f t="shared" si="4"/>
        <v>103</v>
      </c>
    </row>
    <row r="66" spans="1:10" ht="12.75">
      <c r="A66" s="247"/>
      <c r="B66" s="209" t="s">
        <v>205</v>
      </c>
      <c r="C66" s="146">
        <v>69</v>
      </c>
      <c r="D66" s="31">
        <v>108</v>
      </c>
      <c r="E66" s="31">
        <v>45</v>
      </c>
      <c r="F66" s="31">
        <v>11</v>
      </c>
      <c r="G66" s="31">
        <v>10</v>
      </c>
      <c r="H66" s="31">
        <v>1</v>
      </c>
      <c r="I66" s="275">
        <v>1</v>
      </c>
      <c r="J66" s="22">
        <f t="shared" si="4"/>
        <v>245</v>
      </c>
    </row>
    <row r="67" spans="1:10" ht="12.75">
      <c r="A67" s="247"/>
      <c r="B67" s="209" t="s">
        <v>206</v>
      </c>
      <c r="C67" s="146">
        <v>5</v>
      </c>
      <c r="D67" s="31">
        <v>25</v>
      </c>
      <c r="E67" s="31">
        <v>11</v>
      </c>
      <c r="F67" s="31">
        <v>6</v>
      </c>
      <c r="G67" s="31">
        <v>2</v>
      </c>
      <c r="H67" s="31">
        <v>2</v>
      </c>
      <c r="I67" s="275">
        <v>1</v>
      </c>
      <c r="J67" s="22">
        <f t="shared" si="4"/>
        <v>52</v>
      </c>
    </row>
    <row r="68" spans="1:10" ht="12.75">
      <c r="A68" s="247"/>
      <c r="B68" s="209" t="s">
        <v>207</v>
      </c>
      <c r="C68" s="146">
        <v>8</v>
      </c>
      <c r="D68" s="31">
        <v>30</v>
      </c>
      <c r="E68" s="31">
        <v>12</v>
      </c>
      <c r="F68" s="31">
        <v>3</v>
      </c>
      <c r="G68" s="31">
        <v>4</v>
      </c>
      <c r="H68" s="31">
        <v>0</v>
      </c>
      <c r="I68" s="275">
        <v>2</v>
      </c>
      <c r="J68" s="22">
        <f t="shared" si="4"/>
        <v>59</v>
      </c>
    </row>
    <row r="69" spans="1:10" ht="12.75">
      <c r="A69" s="246" t="s">
        <v>108</v>
      </c>
      <c r="B69" s="167"/>
      <c r="C69" s="145"/>
      <c r="D69" s="33"/>
      <c r="E69" s="33"/>
      <c r="F69" s="33"/>
      <c r="G69" s="33"/>
      <c r="H69" s="33"/>
      <c r="I69" s="33"/>
      <c r="J69" s="21"/>
    </row>
  </sheetData>
  <mergeCells count="2">
    <mergeCell ref="A10:B10"/>
    <mergeCell ref="C6:I6"/>
  </mergeCells>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L36"/>
  <sheetViews>
    <sheetView workbookViewId="0" topLeftCell="A1">
      <selection activeCell="A4" sqref="A4:J51"/>
    </sheetView>
  </sheetViews>
  <sheetFormatPr defaultColWidth="11.421875" defaultRowHeight="12.75"/>
  <cols>
    <col min="1" max="1" width="1.7109375" style="219" customWidth="1"/>
    <col min="2" max="2" width="17.7109375" style="219" customWidth="1"/>
    <col min="3" max="9" width="8.7109375" style="219" customWidth="1"/>
    <col min="10" max="10" width="22.8515625" style="91" customWidth="1"/>
    <col min="11" max="16384" width="11.421875" style="91" customWidth="1"/>
  </cols>
  <sheetData>
    <row r="1" spans="1:12" ht="12">
      <c r="A1" s="249" t="s">
        <v>248</v>
      </c>
      <c r="B1" s="262"/>
      <c r="C1" s="262"/>
      <c r="D1" s="262"/>
      <c r="E1" s="262"/>
      <c r="F1" s="262"/>
      <c r="G1" s="262"/>
      <c r="H1" s="262"/>
      <c r="I1" s="262"/>
      <c r="J1" s="255"/>
      <c r="K1" s="255"/>
      <c r="L1" s="255"/>
    </row>
    <row r="2" spans="1:12" ht="12">
      <c r="A2" s="249" t="s">
        <v>136</v>
      </c>
      <c r="B2" s="262"/>
      <c r="C2" s="262"/>
      <c r="D2" s="262"/>
      <c r="E2" s="262"/>
      <c r="F2" s="262"/>
      <c r="G2" s="262"/>
      <c r="H2" s="262"/>
      <c r="I2" s="262"/>
      <c r="J2" s="255"/>
      <c r="K2" s="255"/>
      <c r="L2" s="255"/>
    </row>
    <row r="3" spans="1:12" ht="12">
      <c r="A3" s="262"/>
      <c r="B3" s="262"/>
      <c r="C3" s="262"/>
      <c r="D3" s="262"/>
      <c r="E3" s="262"/>
      <c r="F3" s="262"/>
      <c r="G3" s="262"/>
      <c r="H3" s="262"/>
      <c r="I3" s="262"/>
      <c r="J3" s="255"/>
      <c r="K3" s="255"/>
      <c r="L3" s="255"/>
    </row>
    <row r="4" spans="1:12" ht="12">
      <c r="A4" s="156" t="s">
        <v>11</v>
      </c>
      <c r="B4" s="156"/>
      <c r="C4" s="156"/>
      <c r="D4" s="156"/>
      <c r="E4" s="156"/>
      <c r="F4" s="156"/>
      <c r="G4" s="156"/>
      <c r="H4" s="262"/>
      <c r="I4" s="262"/>
      <c r="J4" s="255"/>
      <c r="K4" s="255"/>
      <c r="L4" s="255"/>
    </row>
    <row r="5" spans="1:12" ht="3" customHeight="1">
      <c r="A5" s="263"/>
      <c r="B5" s="264" t="s">
        <v>245</v>
      </c>
      <c r="C5" s="265" t="s">
        <v>1</v>
      </c>
      <c r="D5" s="265" t="s">
        <v>1</v>
      </c>
      <c r="E5" s="265" t="s">
        <v>1</v>
      </c>
      <c r="F5" s="265" t="s">
        <v>1</v>
      </c>
      <c r="G5" s="265" t="s">
        <v>1</v>
      </c>
      <c r="H5" s="265" t="s">
        <v>1</v>
      </c>
      <c r="I5" s="265"/>
      <c r="J5" s="256"/>
      <c r="K5" s="255" t="s">
        <v>1</v>
      </c>
      <c r="L5" s="255"/>
    </row>
    <row r="6" spans="1:12" ht="12.75" customHeight="1">
      <c r="A6" s="191" t="s">
        <v>93</v>
      </c>
      <c r="B6" s="205"/>
      <c r="C6" s="289" t="s">
        <v>130</v>
      </c>
      <c r="D6" s="290"/>
      <c r="E6" s="290"/>
      <c r="F6" s="290"/>
      <c r="G6" s="290"/>
      <c r="H6" s="290"/>
      <c r="I6" s="291"/>
      <c r="J6" s="105" t="s">
        <v>251</v>
      </c>
      <c r="L6" s="255"/>
    </row>
    <row r="7" spans="1:12" ht="12">
      <c r="A7" s="259"/>
      <c r="B7" s="24" t="s">
        <v>158</v>
      </c>
      <c r="C7" s="66">
        <v>0</v>
      </c>
      <c r="D7" s="141">
        <v>1</v>
      </c>
      <c r="E7" s="141">
        <v>2</v>
      </c>
      <c r="F7" s="141">
        <v>3</v>
      </c>
      <c r="G7" s="141">
        <v>4</v>
      </c>
      <c r="H7" s="141">
        <v>5</v>
      </c>
      <c r="I7" s="66" t="s">
        <v>129</v>
      </c>
      <c r="J7" s="105" t="s">
        <v>252</v>
      </c>
      <c r="K7" s="255" t="s">
        <v>1</v>
      </c>
      <c r="L7" s="255"/>
    </row>
    <row r="8" spans="1:12" ht="3" customHeight="1">
      <c r="A8" s="260"/>
      <c r="B8" s="195"/>
      <c r="C8" s="266"/>
      <c r="D8" s="267"/>
      <c r="E8" s="267"/>
      <c r="F8" s="267"/>
      <c r="G8" s="267"/>
      <c r="H8" s="267"/>
      <c r="I8" s="266"/>
      <c r="J8" s="257"/>
      <c r="K8" s="255"/>
      <c r="L8" s="255"/>
    </row>
    <row r="9" spans="1:12" ht="6" customHeight="1">
      <c r="A9" s="259"/>
      <c r="B9" s="24"/>
      <c r="C9" s="268"/>
      <c r="D9" s="269"/>
      <c r="E9" s="269"/>
      <c r="F9" s="269"/>
      <c r="G9" s="269"/>
      <c r="H9" s="269"/>
      <c r="I9" s="268"/>
      <c r="J9" s="258"/>
      <c r="K9" s="255"/>
      <c r="L9" s="255"/>
    </row>
    <row r="10" spans="1:12" ht="6.75" customHeight="1">
      <c r="A10" s="206"/>
      <c r="B10" s="209"/>
      <c r="C10" s="146"/>
      <c r="D10" s="153"/>
      <c r="E10" s="153"/>
      <c r="F10" s="153"/>
      <c r="G10" s="153"/>
      <c r="H10" s="153"/>
      <c r="I10" s="146"/>
      <c r="J10" s="22"/>
      <c r="L10" s="255"/>
    </row>
    <row r="11" spans="1:12" ht="12">
      <c r="A11" s="207" t="s">
        <v>246</v>
      </c>
      <c r="B11" s="209"/>
      <c r="C11" s="150">
        <v>666</v>
      </c>
      <c r="D11" s="152">
        <v>1986</v>
      </c>
      <c r="E11" s="152">
        <v>2143</v>
      </c>
      <c r="F11" s="152">
        <v>904</v>
      </c>
      <c r="G11" s="152">
        <v>500</v>
      </c>
      <c r="H11" s="152">
        <v>202</v>
      </c>
      <c r="I11" s="150">
        <v>149</v>
      </c>
      <c r="J11" s="22">
        <f aca="true" t="shared" si="0" ref="J11:J16">SUM(C11:I11)</f>
        <v>6550</v>
      </c>
      <c r="L11" s="255"/>
    </row>
    <row r="12" spans="1:12" ht="12">
      <c r="A12" s="206"/>
      <c r="B12" s="209" t="s">
        <v>187</v>
      </c>
      <c r="C12" s="146">
        <v>66</v>
      </c>
      <c r="D12" s="153">
        <v>321</v>
      </c>
      <c r="E12" s="153">
        <v>319</v>
      </c>
      <c r="F12" s="153">
        <v>128</v>
      </c>
      <c r="G12" s="153">
        <v>154</v>
      </c>
      <c r="H12" s="153">
        <v>34</v>
      </c>
      <c r="I12" s="146">
        <v>25</v>
      </c>
      <c r="J12" s="22">
        <f t="shared" si="0"/>
        <v>1047</v>
      </c>
      <c r="L12" s="255"/>
    </row>
    <row r="13" spans="1:12" ht="12">
      <c r="A13" s="206"/>
      <c r="B13" s="209" t="s">
        <v>188</v>
      </c>
      <c r="C13" s="146">
        <v>196</v>
      </c>
      <c r="D13" s="153">
        <v>235</v>
      </c>
      <c r="E13" s="153">
        <v>75</v>
      </c>
      <c r="F13" s="153">
        <v>0</v>
      </c>
      <c r="G13" s="153">
        <v>12</v>
      </c>
      <c r="H13" s="153">
        <v>0</v>
      </c>
      <c r="I13" s="146">
        <v>0</v>
      </c>
      <c r="J13" s="22">
        <f t="shared" si="0"/>
        <v>518</v>
      </c>
      <c r="L13" s="255"/>
    </row>
    <row r="14" spans="1:12" ht="12">
      <c r="A14" s="206"/>
      <c r="B14" s="209" t="s">
        <v>189</v>
      </c>
      <c r="C14" s="146">
        <v>13</v>
      </c>
      <c r="D14" s="153">
        <v>86</v>
      </c>
      <c r="E14" s="153">
        <v>429</v>
      </c>
      <c r="F14" s="153">
        <v>159</v>
      </c>
      <c r="G14" s="153">
        <v>126</v>
      </c>
      <c r="H14" s="153">
        <v>89</v>
      </c>
      <c r="I14" s="146">
        <v>27</v>
      </c>
      <c r="J14" s="22">
        <f t="shared" si="0"/>
        <v>929</v>
      </c>
      <c r="L14" s="255"/>
    </row>
    <row r="15" spans="1:12" ht="12">
      <c r="A15" s="206"/>
      <c r="B15" s="209" t="s">
        <v>190</v>
      </c>
      <c r="C15" s="146">
        <v>169</v>
      </c>
      <c r="D15" s="153">
        <v>615</v>
      </c>
      <c r="E15" s="153">
        <v>665</v>
      </c>
      <c r="F15" s="153">
        <v>344</v>
      </c>
      <c r="G15" s="153">
        <v>142</v>
      </c>
      <c r="H15" s="153">
        <v>36</v>
      </c>
      <c r="I15" s="146">
        <v>44</v>
      </c>
      <c r="J15" s="22">
        <f t="shared" si="0"/>
        <v>2015</v>
      </c>
      <c r="L15" s="255"/>
    </row>
    <row r="16" spans="1:12" ht="12">
      <c r="A16" s="206"/>
      <c r="B16" s="209" t="s">
        <v>191</v>
      </c>
      <c r="C16" s="146">
        <v>222</v>
      </c>
      <c r="D16" s="153">
        <v>729</v>
      </c>
      <c r="E16" s="153">
        <v>655</v>
      </c>
      <c r="F16" s="153">
        <v>273</v>
      </c>
      <c r="G16" s="153">
        <v>66</v>
      </c>
      <c r="H16" s="153">
        <v>43</v>
      </c>
      <c r="I16" s="146">
        <v>53</v>
      </c>
      <c r="J16" s="22">
        <f t="shared" si="0"/>
        <v>2041</v>
      </c>
      <c r="L16" s="255"/>
    </row>
    <row r="17" spans="1:12" ht="12">
      <c r="A17" s="206"/>
      <c r="B17" s="209" t="s">
        <v>43</v>
      </c>
      <c r="C17" s="146" t="s">
        <v>1</v>
      </c>
      <c r="D17" s="153" t="s">
        <v>1</v>
      </c>
      <c r="E17" s="153" t="s">
        <v>1</v>
      </c>
      <c r="F17" s="153" t="s">
        <v>1</v>
      </c>
      <c r="G17" s="153" t="s">
        <v>1</v>
      </c>
      <c r="H17" s="153" t="s">
        <v>1</v>
      </c>
      <c r="I17" s="146"/>
      <c r="J17" s="22"/>
      <c r="L17" s="255"/>
    </row>
    <row r="18" spans="1:12" ht="12">
      <c r="A18" s="207" t="s">
        <v>247</v>
      </c>
      <c r="B18" s="209"/>
      <c r="C18" s="150">
        <v>845</v>
      </c>
      <c r="D18" s="152">
        <v>3851</v>
      </c>
      <c r="E18" s="152">
        <v>4333</v>
      </c>
      <c r="F18" s="152">
        <v>2067</v>
      </c>
      <c r="G18" s="152">
        <v>1203</v>
      </c>
      <c r="H18" s="152">
        <v>599</v>
      </c>
      <c r="I18" s="150">
        <v>681</v>
      </c>
      <c r="J18" s="22">
        <f aca="true" t="shared" si="1" ref="J18:J35">SUM(C18:I18)</f>
        <v>13579</v>
      </c>
      <c r="L18" s="255"/>
    </row>
    <row r="19" spans="1:12" ht="12">
      <c r="A19" s="206"/>
      <c r="B19" s="209" t="s">
        <v>192</v>
      </c>
      <c r="C19" s="146">
        <v>29</v>
      </c>
      <c r="D19" s="153">
        <v>143</v>
      </c>
      <c r="E19" s="153">
        <v>224</v>
      </c>
      <c r="F19" s="153">
        <v>120</v>
      </c>
      <c r="G19" s="153">
        <v>64</v>
      </c>
      <c r="H19" s="153">
        <v>43</v>
      </c>
      <c r="I19" s="146">
        <v>23</v>
      </c>
      <c r="J19" s="22">
        <f t="shared" si="1"/>
        <v>646</v>
      </c>
      <c r="L19" s="255"/>
    </row>
    <row r="20" spans="1:12" ht="12">
      <c r="A20" s="206"/>
      <c r="B20" s="209" t="s">
        <v>193</v>
      </c>
      <c r="C20" s="146">
        <v>21</v>
      </c>
      <c r="D20" s="153">
        <v>187</v>
      </c>
      <c r="E20" s="153">
        <v>382</v>
      </c>
      <c r="F20" s="153">
        <v>273</v>
      </c>
      <c r="G20" s="153">
        <v>145</v>
      </c>
      <c r="H20" s="153">
        <v>139</v>
      </c>
      <c r="I20" s="146">
        <v>100</v>
      </c>
      <c r="J20" s="22">
        <f t="shared" si="1"/>
        <v>1247</v>
      </c>
      <c r="L20" s="255"/>
    </row>
    <row r="21" spans="1:12" ht="12">
      <c r="A21" s="206"/>
      <c r="B21" s="209" t="s">
        <v>194</v>
      </c>
      <c r="C21" s="146">
        <v>22</v>
      </c>
      <c r="D21" s="153">
        <v>273</v>
      </c>
      <c r="E21" s="153">
        <v>376</v>
      </c>
      <c r="F21" s="153">
        <v>209</v>
      </c>
      <c r="G21" s="153">
        <v>149</v>
      </c>
      <c r="H21" s="153">
        <v>68</v>
      </c>
      <c r="I21" s="146">
        <v>105</v>
      </c>
      <c r="J21" s="22">
        <f t="shared" si="1"/>
        <v>1202</v>
      </c>
      <c r="L21" s="255"/>
    </row>
    <row r="22" spans="1:12" ht="12">
      <c r="A22" s="206"/>
      <c r="B22" s="209" t="s">
        <v>195</v>
      </c>
      <c r="C22" s="146">
        <v>4</v>
      </c>
      <c r="D22" s="153">
        <v>72</v>
      </c>
      <c r="E22" s="153">
        <v>111</v>
      </c>
      <c r="F22" s="153">
        <v>42</v>
      </c>
      <c r="G22" s="153">
        <v>13</v>
      </c>
      <c r="H22" s="153">
        <v>5</v>
      </c>
      <c r="I22" s="146">
        <v>7</v>
      </c>
      <c r="J22" s="22">
        <f t="shared" si="1"/>
        <v>254</v>
      </c>
      <c r="L22" s="255"/>
    </row>
    <row r="23" spans="1:12" ht="12">
      <c r="A23" s="206"/>
      <c r="B23" s="209" t="s">
        <v>145</v>
      </c>
      <c r="C23" s="146">
        <v>46</v>
      </c>
      <c r="D23" s="153">
        <v>201</v>
      </c>
      <c r="E23" s="153">
        <v>331</v>
      </c>
      <c r="F23" s="153">
        <v>124</v>
      </c>
      <c r="G23" s="153">
        <v>78</v>
      </c>
      <c r="H23" s="153">
        <v>6</v>
      </c>
      <c r="I23" s="146">
        <v>62</v>
      </c>
      <c r="J23" s="22">
        <f t="shared" si="1"/>
        <v>848</v>
      </c>
      <c r="L23" s="255"/>
    </row>
    <row r="24" spans="1:12" ht="12">
      <c r="A24" s="206"/>
      <c r="B24" s="209" t="s">
        <v>196</v>
      </c>
      <c r="C24" s="146">
        <v>105</v>
      </c>
      <c r="D24" s="153">
        <v>533</v>
      </c>
      <c r="E24" s="153">
        <v>414</v>
      </c>
      <c r="F24" s="153">
        <v>201</v>
      </c>
      <c r="G24" s="153">
        <v>96</v>
      </c>
      <c r="H24" s="153">
        <v>50</v>
      </c>
      <c r="I24" s="146">
        <v>59</v>
      </c>
      <c r="J24" s="22">
        <f t="shared" si="1"/>
        <v>1458</v>
      </c>
      <c r="L24" s="255"/>
    </row>
    <row r="25" spans="1:12" ht="12">
      <c r="A25" s="206"/>
      <c r="B25" s="209" t="s">
        <v>197</v>
      </c>
      <c r="C25" s="146">
        <v>7</v>
      </c>
      <c r="D25" s="153">
        <v>69</v>
      </c>
      <c r="E25" s="153">
        <v>68</v>
      </c>
      <c r="F25" s="153">
        <v>27</v>
      </c>
      <c r="G25" s="153">
        <v>9</v>
      </c>
      <c r="H25" s="153">
        <v>7</v>
      </c>
      <c r="I25" s="146">
        <v>10</v>
      </c>
      <c r="J25" s="22">
        <f t="shared" si="1"/>
        <v>197</v>
      </c>
      <c r="L25" s="255"/>
    </row>
    <row r="26" spans="1:12" ht="12">
      <c r="A26" s="206"/>
      <c r="B26" s="209" t="s">
        <v>198</v>
      </c>
      <c r="C26" s="146">
        <v>36</v>
      </c>
      <c r="D26" s="153">
        <v>198</v>
      </c>
      <c r="E26" s="153">
        <v>334</v>
      </c>
      <c r="F26" s="153">
        <v>177</v>
      </c>
      <c r="G26" s="153">
        <v>139</v>
      </c>
      <c r="H26" s="153">
        <v>115</v>
      </c>
      <c r="I26" s="146">
        <v>47</v>
      </c>
      <c r="J26" s="22">
        <f t="shared" si="1"/>
        <v>1046</v>
      </c>
      <c r="L26" s="255"/>
    </row>
    <row r="27" spans="1:12" ht="12">
      <c r="A27" s="206"/>
      <c r="B27" s="209" t="s">
        <v>199</v>
      </c>
      <c r="C27" s="146">
        <v>48</v>
      </c>
      <c r="D27" s="153">
        <v>315</v>
      </c>
      <c r="E27" s="153">
        <v>410</v>
      </c>
      <c r="F27" s="153">
        <v>167</v>
      </c>
      <c r="G27" s="153">
        <v>95</v>
      </c>
      <c r="H27" s="153">
        <v>14</v>
      </c>
      <c r="I27" s="146">
        <v>50</v>
      </c>
      <c r="J27" s="22">
        <f t="shared" si="1"/>
        <v>1099</v>
      </c>
      <c r="L27" s="255"/>
    </row>
    <row r="28" spans="1:12" ht="12">
      <c r="A28" s="206"/>
      <c r="B28" s="209" t="s">
        <v>200</v>
      </c>
      <c r="C28" s="146">
        <v>19</v>
      </c>
      <c r="D28" s="153">
        <v>113</v>
      </c>
      <c r="E28" s="153">
        <v>182</v>
      </c>
      <c r="F28" s="153">
        <v>61</v>
      </c>
      <c r="G28" s="153">
        <v>0</v>
      </c>
      <c r="H28" s="153">
        <v>0</v>
      </c>
      <c r="I28" s="146">
        <v>0</v>
      </c>
      <c r="J28" s="22">
        <f t="shared" si="1"/>
        <v>375</v>
      </c>
      <c r="L28" s="255"/>
    </row>
    <row r="29" spans="1:12" ht="12">
      <c r="A29" s="206"/>
      <c r="B29" s="209" t="s">
        <v>201</v>
      </c>
      <c r="C29" s="146">
        <v>10</v>
      </c>
      <c r="D29" s="153">
        <v>119</v>
      </c>
      <c r="E29" s="153">
        <v>67</v>
      </c>
      <c r="F29" s="153">
        <v>68</v>
      </c>
      <c r="G29" s="153">
        <v>35</v>
      </c>
      <c r="H29" s="153">
        <v>16</v>
      </c>
      <c r="I29" s="146">
        <v>11</v>
      </c>
      <c r="J29" s="22">
        <f t="shared" si="1"/>
        <v>326</v>
      </c>
      <c r="L29" s="255"/>
    </row>
    <row r="30" spans="1:12" ht="12">
      <c r="A30" s="206"/>
      <c r="B30" s="209" t="s">
        <v>202</v>
      </c>
      <c r="C30" s="146">
        <v>2</v>
      </c>
      <c r="D30" s="153">
        <v>28</v>
      </c>
      <c r="E30" s="153">
        <v>59</v>
      </c>
      <c r="F30" s="153">
        <v>21</v>
      </c>
      <c r="G30" s="153">
        <v>16</v>
      </c>
      <c r="H30" s="153">
        <v>7</v>
      </c>
      <c r="I30" s="146">
        <v>42</v>
      </c>
      <c r="J30" s="22">
        <f t="shared" si="1"/>
        <v>175</v>
      </c>
      <c r="L30" s="255"/>
    </row>
    <row r="31" spans="1:12" ht="12">
      <c r="A31" s="206"/>
      <c r="B31" s="209" t="s">
        <v>203</v>
      </c>
      <c r="C31" s="146">
        <v>147</v>
      </c>
      <c r="D31" s="153">
        <v>847</v>
      </c>
      <c r="E31" s="153">
        <v>853</v>
      </c>
      <c r="F31" s="153">
        <v>338</v>
      </c>
      <c r="G31" s="153">
        <v>226</v>
      </c>
      <c r="H31" s="153">
        <v>86</v>
      </c>
      <c r="I31" s="146">
        <v>108</v>
      </c>
      <c r="J31" s="22">
        <f t="shared" si="1"/>
        <v>2605</v>
      </c>
      <c r="L31" s="255"/>
    </row>
    <row r="32" spans="1:12" ht="12">
      <c r="A32" s="206"/>
      <c r="B32" s="209" t="s">
        <v>204</v>
      </c>
      <c r="C32" s="146">
        <v>33</v>
      </c>
      <c r="D32" s="153">
        <v>96</v>
      </c>
      <c r="E32" s="153">
        <v>205</v>
      </c>
      <c r="F32" s="153">
        <v>119</v>
      </c>
      <c r="G32" s="153">
        <v>31</v>
      </c>
      <c r="H32" s="153">
        <v>11</v>
      </c>
      <c r="I32" s="146">
        <v>19</v>
      </c>
      <c r="J32" s="22">
        <f t="shared" si="1"/>
        <v>514</v>
      </c>
      <c r="L32" s="255"/>
    </row>
    <row r="33" spans="1:12" ht="12">
      <c r="A33" s="206"/>
      <c r="B33" s="209" t="s">
        <v>205</v>
      </c>
      <c r="C33" s="146">
        <v>288</v>
      </c>
      <c r="D33" s="153">
        <v>445</v>
      </c>
      <c r="E33" s="153">
        <v>205</v>
      </c>
      <c r="F33" s="153">
        <v>59</v>
      </c>
      <c r="G33" s="153">
        <v>68</v>
      </c>
      <c r="H33" s="153">
        <v>13</v>
      </c>
      <c r="I33" s="146">
        <v>7</v>
      </c>
      <c r="J33" s="22">
        <f t="shared" si="1"/>
        <v>1085</v>
      </c>
      <c r="L33" s="255"/>
    </row>
    <row r="34" spans="1:12" ht="12">
      <c r="A34" s="206"/>
      <c r="B34" s="209" t="s">
        <v>206</v>
      </c>
      <c r="C34" s="146">
        <v>15</v>
      </c>
      <c r="D34" s="153">
        <v>93</v>
      </c>
      <c r="E34" s="153">
        <v>50</v>
      </c>
      <c r="F34" s="153">
        <v>40</v>
      </c>
      <c r="G34" s="153">
        <v>13</v>
      </c>
      <c r="H34" s="153">
        <v>19</v>
      </c>
      <c r="I34" s="146">
        <v>13</v>
      </c>
      <c r="J34" s="22">
        <f t="shared" si="1"/>
        <v>243</v>
      </c>
      <c r="L34" s="255"/>
    </row>
    <row r="35" spans="1:12" ht="12">
      <c r="A35" s="206"/>
      <c r="B35" s="209" t="s">
        <v>207</v>
      </c>
      <c r="C35" s="146">
        <v>13</v>
      </c>
      <c r="D35" s="153">
        <v>119</v>
      </c>
      <c r="E35" s="153">
        <v>62</v>
      </c>
      <c r="F35" s="153">
        <v>21</v>
      </c>
      <c r="G35" s="153">
        <v>26</v>
      </c>
      <c r="H35" s="153">
        <v>0</v>
      </c>
      <c r="I35" s="146">
        <v>18</v>
      </c>
      <c r="J35" s="22">
        <f t="shared" si="1"/>
        <v>259</v>
      </c>
      <c r="L35" s="255"/>
    </row>
    <row r="36" spans="1:12" ht="6.75" customHeight="1">
      <c r="A36" s="270"/>
      <c r="B36" s="271" t="s">
        <v>245</v>
      </c>
      <c r="C36" s="266" t="s">
        <v>1</v>
      </c>
      <c r="D36" s="267" t="s">
        <v>1</v>
      </c>
      <c r="E36" s="267" t="s">
        <v>1</v>
      </c>
      <c r="F36" s="267" t="s">
        <v>1</v>
      </c>
      <c r="G36" s="267" t="s">
        <v>1</v>
      </c>
      <c r="H36" s="267" t="s">
        <v>1</v>
      </c>
      <c r="I36" s="266"/>
      <c r="J36" s="257"/>
      <c r="K36" s="255" t="s">
        <v>1</v>
      </c>
      <c r="L36" s="255"/>
    </row>
  </sheetData>
  <mergeCells count="1">
    <mergeCell ref="C6:I6"/>
  </mergeCells>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R70"/>
  <sheetViews>
    <sheetView workbookViewId="0" topLeftCell="A32">
      <selection activeCell="A52" sqref="A52:IV52"/>
    </sheetView>
  </sheetViews>
  <sheetFormatPr defaultColWidth="11.421875" defaultRowHeight="12.75"/>
  <cols>
    <col min="1" max="1" width="1.7109375" style="148" customWidth="1"/>
    <col min="2" max="2" width="17.00390625" style="0" customWidth="1"/>
    <col min="3" max="3" width="7.7109375" style="148" customWidth="1"/>
    <col min="4" max="8" width="7.7109375" style="0" customWidth="1"/>
    <col min="9" max="9" width="17.28125" style="0" customWidth="1"/>
    <col min="10" max="16" width="8.7109375" style="0" customWidth="1"/>
  </cols>
  <sheetData>
    <row r="1" spans="1:18" ht="12.75">
      <c r="A1" s="249" t="s">
        <v>133</v>
      </c>
      <c r="B1" s="2"/>
      <c r="C1" s="144"/>
      <c r="D1" s="3"/>
      <c r="E1" s="3"/>
      <c r="F1" s="3"/>
      <c r="G1" s="3"/>
      <c r="H1" s="3"/>
      <c r="I1" s="3"/>
      <c r="J1" s="3"/>
      <c r="K1" s="3"/>
      <c r="L1" s="3"/>
      <c r="M1" s="3"/>
      <c r="N1" s="3"/>
      <c r="O1" s="3"/>
      <c r="P1" s="3"/>
      <c r="Q1" s="3"/>
      <c r="R1" s="3"/>
    </row>
    <row r="2" spans="1:18" ht="12.75">
      <c r="A2" s="249" t="s">
        <v>128</v>
      </c>
      <c r="B2" s="2"/>
      <c r="C2" s="144"/>
      <c r="D2" s="3"/>
      <c r="E2" s="3"/>
      <c r="F2" s="3"/>
      <c r="G2" s="3"/>
      <c r="H2" s="3"/>
      <c r="I2" s="3"/>
      <c r="J2" s="3"/>
      <c r="K2" s="3"/>
      <c r="L2" s="3"/>
      <c r="M2" s="3"/>
      <c r="N2" s="3"/>
      <c r="O2" s="3"/>
      <c r="P2" s="3"/>
      <c r="Q2" s="3"/>
      <c r="R2" s="3"/>
    </row>
    <row r="3" spans="1:18" ht="12.75">
      <c r="A3" s="144"/>
      <c r="B3" s="3"/>
      <c r="C3" s="144"/>
      <c r="D3" s="3"/>
      <c r="E3" s="3"/>
      <c r="F3" s="3"/>
      <c r="G3" s="3"/>
      <c r="H3" s="3"/>
      <c r="I3" s="3"/>
      <c r="J3" s="3"/>
      <c r="K3" s="3"/>
      <c r="L3" s="3"/>
      <c r="M3" s="3"/>
      <c r="N3" s="3"/>
      <c r="O3" s="3"/>
      <c r="P3" s="3"/>
      <c r="Q3" s="3"/>
      <c r="R3" s="3"/>
    </row>
    <row r="4" spans="1:18" ht="12.75">
      <c r="A4" s="156" t="s">
        <v>11</v>
      </c>
      <c r="B4" s="156"/>
      <c r="C4" s="144"/>
      <c r="D4" s="3"/>
      <c r="E4" s="3"/>
      <c r="F4" s="3"/>
      <c r="G4" s="3"/>
      <c r="H4" s="3"/>
      <c r="I4" s="3"/>
      <c r="J4" s="3"/>
      <c r="K4" s="3"/>
      <c r="L4" s="3"/>
      <c r="M4" s="3"/>
      <c r="N4" s="3"/>
      <c r="O4" s="3"/>
      <c r="P4" s="3"/>
      <c r="Q4" s="3"/>
      <c r="R4" s="3"/>
    </row>
    <row r="5" spans="1:18" ht="3" customHeight="1">
      <c r="A5" s="245"/>
      <c r="B5" s="104"/>
      <c r="C5" s="72" t="s">
        <v>131</v>
      </c>
      <c r="D5" s="80" t="s">
        <v>109</v>
      </c>
      <c r="E5" s="80"/>
      <c r="F5" s="80"/>
      <c r="G5" s="80"/>
      <c r="H5" s="80"/>
      <c r="I5" s="75"/>
      <c r="J5" s="3"/>
      <c r="K5" s="3"/>
      <c r="L5" s="3"/>
      <c r="M5" s="3"/>
      <c r="N5" s="3"/>
      <c r="O5" s="3"/>
      <c r="P5" s="3"/>
      <c r="Q5" s="3"/>
      <c r="R5" s="3"/>
    </row>
    <row r="6" spans="1:18" ht="12.75">
      <c r="A6" s="207" t="s">
        <v>93</v>
      </c>
      <c r="B6" s="244"/>
      <c r="C6" s="289" t="s">
        <v>132</v>
      </c>
      <c r="D6" s="290"/>
      <c r="E6" s="290"/>
      <c r="F6" s="290"/>
      <c r="G6" s="290"/>
      <c r="H6" s="291"/>
      <c r="I6" s="105" t="s">
        <v>66</v>
      </c>
      <c r="J6" s="3"/>
      <c r="K6" s="3"/>
      <c r="L6" s="3"/>
      <c r="M6" s="3"/>
      <c r="N6" s="3"/>
      <c r="O6" s="3"/>
      <c r="P6" s="3"/>
      <c r="Q6" s="3"/>
      <c r="R6" s="3"/>
    </row>
    <row r="7" spans="1:18" ht="12.75">
      <c r="A7" s="206" t="s">
        <v>16</v>
      </c>
      <c r="B7" s="24"/>
      <c r="C7" s="66">
        <v>0</v>
      </c>
      <c r="D7" s="141">
        <v>1</v>
      </c>
      <c r="E7" s="141">
        <v>2</v>
      </c>
      <c r="F7" s="141">
        <v>3</v>
      </c>
      <c r="G7" s="141">
        <v>4</v>
      </c>
      <c r="H7" s="141" t="s">
        <v>106</v>
      </c>
      <c r="I7" s="105" t="s">
        <v>62</v>
      </c>
      <c r="J7" s="3" t="s">
        <v>109</v>
      </c>
      <c r="K7" s="3" t="s">
        <v>109</v>
      </c>
      <c r="L7" s="3" t="s">
        <v>109</v>
      </c>
      <c r="M7" s="3" t="s">
        <v>109</v>
      </c>
      <c r="N7" s="3" t="s">
        <v>109</v>
      </c>
      <c r="O7" s="3" t="s">
        <v>109</v>
      </c>
      <c r="P7" s="3" t="s">
        <v>109</v>
      </c>
      <c r="Q7" s="3" t="s">
        <v>109</v>
      </c>
      <c r="R7" s="3"/>
    </row>
    <row r="8" spans="1:18" ht="3" customHeight="1">
      <c r="A8" s="246" t="s">
        <v>108</v>
      </c>
      <c r="B8" s="167"/>
      <c r="C8" s="145"/>
      <c r="D8" s="33"/>
      <c r="E8" s="33"/>
      <c r="F8" s="33"/>
      <c r="G8" s="33"/>
      <c r="H8" s="33"/>
      <c r="I8" s="55"/>
      <c r="R8" s="3"/>
    </row>
    <row r="9" spans="1:18" ht="12.75">
      <c r="A9" s="245"/>
      <c r="B9" s="104"/>
      <c r="C9" s="238"/>
      <c r="D9" s="103"/>
      <c r="E9" s="103"/>
      <c r="F9" s="103"/>
      <c r="G9" s="103"/>
      <c r="H9" s="103"/>
      <c r="I9" s="17"/>
      <c r="R9" s="3"/>
    </row>
    <row r="10" spans="1:18" ht="24" customHeight="1">
      <c r="A10" s="282" t="s">
        <v>13</v>
      </c>
      <c r="B10" s="303"/>
      <c r="C10" s="150">
        <v>7495</v>
      </c>
      <c r="D10" s="30">
        <v>20338</v>
      </c>
      <c r="E10" s="30">
        <v>16403</v>
      </c>
      <c r="F10" s="30">
        <v>3376</v>
      </c>
      <c r="G10" s="30">
        <v>1233</v>
      </c>
      <c r="H10" s="30">
        <v>729</v>
      </c>
      <c r="I10" s="22">
        <f>SUM(C10:H10)</f>
        <v>49574</v>
      </c>
      <c r="R10" s="3"/>
    </row>
    <row r="11" spans="1:18" ht="12.75">
      <c r="A11" s="206"/>
      <c r="B11" s="209"/>
      <c r="C11" s="150"/>
      <c r="D11" s="30"/>
      <c r="E11" s="30"/>
      <c r="F11" s="30"/>
      <c r="G11" s="30"/>
      <c r="H11" s="30"/>
      <c r="I11" s="22"/>
      <c r="R11" s="3"/>
    </row>
    <row r="12" spans="1:18" ht="12.75">
      <c r="A12" s="207" t="s">
        <v>110</v>
      </c>
      <c r="B12" s="244"/>
      <c r="C12" s="150">
        <v>5336</v>
      </c>
      <c r="D12" s="30">
        <v>15455</v>
      </c>
      <c r="E12" s="30">
        <v>13025</v>
      </c>
      <c r="F12" s="30">
        <v>2506</v>
      </c>
      <c r="G12" s="30">
        <v>897</v>
      </c>
      <c r="H12" s="30">
        <v>503</v>
      </c>
      <c r="I12" s="22">
        <f aca="true" t="shared" si="0" ref="I12:I25">SUM(C12:H12)</f>
        <v>37722</v>
      </c>
      <c r="J12" s="137"/>
      <c r="R12" s="3"/>
    </row>
    <row r="13" spans="1:18" ht="12.75">
      <c r="A13" s="247"/>
      <c r="B13" s="209" t="s">
        <v>161</v>
      </c>
      <c r="C13" s="146">
        <v>209</v>
      </c>
      <c r="D13" s="31">
        <v>819</v>
      </c>
      <c r="E13" s="31">
        <v>831</v>
      </c>
      <c r="F13" s="31">
        <v>141</v>
      </c>
      <c r="G13" s="31">
        <v>52</v>
      </c>
      <c r="H13" s="31">
        <v>24</v>
      </c>
      <c r="I13" s="22">
        <f t="shared" si="0"/>
        <v>2076</v>
      </c>
      <c r="R13" s="3"/>
    </row>
    <row r="14" spans="1:18" ht="12.75">
      <c r="A14" s="247"/>
      <c r="B14" s="209" t="s">
        <v>162</v>
      </c>
      <c r="C14" s="146">
        <v>651</v>
      </c>
      <c r="D14" s="31">
        <v>2046</v>
      </c>
      <c r="E14" s="31">
        <v>1923</v>
      </c>
      <c r="F14" s="31">
        <v>435</v>
      </c>
      <c r="G14" s="31">
        <v>164</v>
      </c>
      <c r="H14" s="31">
        <v>110</v>
      </c>
      <c r="I14" s="22">
        <f t="shared" si="0"/>
        <v>5329</v>
      </c>
      <c r="R14" s="3"/>
    </row>
    <row r="15" spans="1:18" ht="12.75">
      <c r="A15" s="247"/>
      <c r="B15" s="209" t="s">
        <v>163</v>
      </c>
      <c r="C15" s="146">
        <v>292</v>
      </c>
      <c r="D15" s="31">
        <v>641</v>
      </c>
      <c r="E15" s="31">
        <v>379</v>
      </c>
      <c r="F15" s="31">
        <v>98</v>
      </c>
      <c r="G15" s="31">
        <v>38</v>
      </c>
      <c r="H15" s="31">
        <v>15</v>
      </c>
      <c r="I15" s="22">
        <f t="shared" si="0"/>
        <v>1463</v>
      </c>
      <c r="R15" s="3"/>
    </row>
    <row r="16" spans="1:18" ht="12.75">
      <c r="A16" s="247"/>
      <c r="B16" s="209" t="s">
        <v>164</v>
      </c>
      <c r="C16" s="146">
        <v>268</v>
      </c>
      <c r="D16" s="31">
        <v>1026</v>
      </c>
      <c r="E16" s="31">
        <v>1050</v>
      </c>
      <c r="F16" s="31">
        <v>187</v>
      </c>
      <c r="G16" s="31">
        <v>69</v>
      </c>
      <c r="H16" s="31">
        <v>45</v>
      </c>
      <c r="I16" s="22">
        <f t="shared" si="0"/>
        <v>2645</v>
      </c>
      <c r="R16" s="3"/>
    </row>
    <row r="17" spans="1:18" ht="12.75">
      <c r="A17" s="247"/>
      <c r="B17" s="209" t="s">
        <v>165</v>
      </c>
      <c r="C17" s="146">
        <v>558</v>
      </c>
      <c r="D17" s="31">
        <v>1113</v>
      </c>
      <c r="E17" s="31">
        <v>892</v>
      </c>
      <c r="F17" s="31">
        <v>160</v>
      </c>
      <c r="G17" s="31">
        <v>68</v>
      </c>
      <c r="H17" s="31">
        <v>49</v>
      </c>
      <c r="I17" s="22">
        <f t="shared" si="0"/>
        <v>2840</v>
      </c>
      <c r="R17" s="3"/>
    </row>
    <row r="18" spans="1:18" ht="12.75">
      <c r="A18" s="247"/>
      <c r="B18" s="209" t="s">
        <v>166</v>
      </c>
      <c r="C18" s="146">
        <v>366</v>
      </c>
      <c r="D18" s="31">
        <v>994</v>
      </c>
      <c r="E18" s="31">
        <v>831</v>
      </c>
      <c r="F18" s="31">
        <v>139</v>
      </c>
      <c r="G18" s="31">
        <v>54</v>
      </c>
      <c r="H18" s="31">
        <v>22</v>
      </c>
      <c r="I18" s="22">
        <f t="shared" si="0"/>
        <v>2406</v>
      </c>
      <c r="R18" s="3"/>
    </row>
    <row r="19" spans="1:18" ht="12.75">
      <c r="A19" s="247"/>
      <c r="B19" s="209" t="s">
        <v>167</v>
      </c>
      <c r="C19" s="146">
        <v>301</v>
      </c>
      <c r="D19" s="31">
        <v>745</v>
      </c>
      <c r="E19" s="31">
        <v>527</v>
      </c>
      <c r="F19" s="31">
        <v>117</v>
      </c>
      <c r="G19" s="31">
        <v>38</v>
      </c>
      <c r="H19">
        <v>13</v>
      </c>
      <c r="I19" s="22">
        <f t="shared" si="0"/>
        <v>1741</v>
      </c>
      <c r="R19" s="3"/>
    </row>
    <row r="20" spans="1:18" ht="12.75">
      <c r="A20" s="247"/>
      <c r="B20" s="209" t="s">
        <v>168</v>
      </c>
      <c r="C20" s="146">
        <v>967</v>
      </c>
      <c r="D20" s="31">
        <v>2753</v>
      </c>
      <c r="E20" s="31">
        <v>2032</v>
      </c>
      <c r="F20" s="31">
        <v>398</v>
      </c>
      <c r="G20" s="31">
        <v>157</v>
      </c>
      <c r="H20" s="31">
        <v>80</v>
      </c>
      <c r="I20" s="22">
        <f t="shared" si="0"/>
        <v>6387</v>
      </c>
      <c r="R20" s="3"/>
    </row>
    <row r="21" spans="1:18" ht="12.75">
      <c r="A21" s="247"/>
      <c r="B21" s="209" t="s">
        <v>169</v>
      </c>
      <c r="C21" s="146">
        <v>394</v>
      </c>
      <c r="D21" s="31">
        <v>1414</v>
      </c>
      <c r="E21" s="31">
        <v>1254</v>
      </c>
      <c r="F21" s="31">
        <v>245</v>
      </c>
      <c r="G21" s="31">
        <v>74</v>
      </c>
      <c r="H21" s="31">
        <v>43</v>
      </c>
      <c r="I21" s="22">
        <f t="shared" si="0"/>
        <v>3424</v>
      </c>
      <c r="R21" s="3"/>
    </row>
    <row r="22" spans="1:18" ht="12.75">
      <c r="A22" s="247"/>
      <c r="B22" s="209" t="s">
        <v>170</v>
      </c>
      <c r="C22" s="146">
        <v>499</v>
      </c>
      <c r="D22" s="31">
        <v>1912</v>
      </c>
      <c r="E22" s="31">
        <v>2093</v>
      </c>
      <c r="F22" s="31">
        <v>332</v>
      </c>
      <c r="G22" s="31">
        <v>99</v>
      </c>
      <c r="H22" s="31">
        <v>50</v>
      </c>
      <c r="I22" s="22">
        <f t="shared" si="0"/>
        <v>4985</v>
      </c>
      <c r="R22" s="3"/>
    </row>
    <row r="23" spans="1:18" ht="12.75">
      <c r="A23" s="247"/>
      <c r="B23" s="209" t="s">
        <v>171</v>
      </c>
      <c r="C23" s="146">
        <v>385</v>
      </c>
      <c r="D23" s="31">
        <v>871</v>
      </c>
      <c r="E23" s="31">
        <v>525</v>
      </c>
      <c r="F23" s="31">
        <v>109</v>
      </c>
      <c r="G23" s="31">
        <v>42</v>
      </c>
      <c r="H23" s="31">
        <v>25</v>
      </c>
      <c r="I23" s="22">
        <f t="shared" si="0"/>
        <v>1957</v>
      </c>
      <c r="R23" s="3"/>
    </row>
    <row r="24" spans="1:18" ht="12.75">
      <c r="A24" s="247"/>
      <c r="B24" s="209" t="s">
        <v>172</v>
      </c>
      <c r="C24" s="146">
        <v>212</v>
      </c>
      <c r="D24" s="31">
        <v>558</v>
      </c>
      <c r="E24" s="31">
        <v>278</v>
      </c>
      <c r="F24" s="31">
        <v>56</v>
      </c>
      <c r="G24" s="31">
        <v>21</v>
      </c>
      <c r="H24" s="31">
        <v>10</v>
      </c>
      <c r="I24" s="22">
        <f t="shared" si="0"/>
        <v>1135</v>
      </c>
      <c r="R24" s="3"/>
    </row>
    <row r="25" spans="1:18" ht="12.75">
      <c r="A25" s="247"/>
      <c r="B25" s="209" t="s">
        <v>173</v>
      </c>
      <c r="C25" s="146">
        <v>234</v>
      </c>
      <c r="D25" s="31">
        <v>563</v>
      </c>
      <c r="E25" s="31">
        <v>410</v>
      </c>
      <c r="F25" s="31">
        <v>89</v>
      </c>
      <c r="G25" s="31">
        <v>21</v>
      </c>
      <c r="H25" s="31">
        <v>17</v>
      </c>
      <c r="I25" s="22">
        <f t="shared" si="0"/>
        <v>1334</v>
      </c>
      <c r="R25" s="3"/>
    </row>
    <row r="26" spans="1:18" ht="12.75">
      <c r="A26" s="206"/>
      <c r="B26" s="209"/>
      <c r="C26" s="146"/>
      <c r="D26" s="31"/>
      <c r="E26" s="31"/>
      <c r="F26" s="31"/>
      <c r="G26" s="31"/>
      <c r="H26" s="31"/>
      <c r="I26" s="22"/>
      <c r="R26" s="3"/>
    </row>
    <row r="27" spans="1:18" ht="12.75">
      <c r="A27" s="207" t="s">
        <v>86</v>
      </c>
      <c r="B27" s="244"/>
      <c r="C27" s="150">
        <v>1305</v>
      </c>
      <c r="D27" s="30">
        <v>2415</v>
      </c>
      <c r="E27" s="30">
        <v>1505</v>
      </c>
      <c r="F27" s="30">
        <v>320</v>
      </c>
      <c r="G27" s="30">
        <v>106</v>
      </c>
      <c r="H27" s="30">
        <v>58</v>
      </c>
      <c r="I27" s="22">
        <f aca="true" t="shared" si="1" ref="I27:I34">SUM(C27:H27)</f>
        <v>5709</v>
      </c>
      <c r="R27" s="3"/>
    </row>
    <row r="28" spans="1:18" ht="12.75">
      <c r="A28" s="247"/>
      <c r="B28" s="209" t="s">
        <v>174</v>
      </c>
      <c r="C28" s="146">
        <v>214</v>
      </c>
      <c r="D28" s="31">
        <v>561</v>
      </c>
      <c r="E28" s="31">
        <v>364</v>
      </c>
      <c r="F28" s="31">
        <v>79</v>
      </c>
      <c r="G28" s="31">
        <v>26</v>
      </c>
      <c r="H28" s="31">
        <v>9</v>
      </c>
      <c r="I28" s="22">
        <f t="shared" si="1"/>
        <v>1253</v>
      </c>
      <c r="R28" s="3"/>
    </row>
    <row r="29" spans="1:18" ht="12.75">
      <c r="A29" s="247"/>
      <c r="B29" s="209" t="s">
        <v>175</v>
      </c>
      <c r="C29" s="146">
        <v>292</v>
      </c>
      <c r="D29" s="31">
        <v>427</v>
      </c>
      <c r="E29" s="31">
        <v>266</v>
      </c>
      <c r="F29" s="31">
        <v>71</v>
      </c>
      <c r="G29" s="31">
        <v>24</v>
      </c>
      <c r="H29" s="31">
        <v>24</v>
      </c>
      <c r="I29" s="22">
        <f t="shared" si="1"/>
        <v>1104</v>
      </c>
      <c r="R29" s="3"/>
    </row>
    <row r="30" spans="1:18" ht="12.75">
      <c r="A30" s="247"/>
      <c r="B30" s="209" t="s">
        <v>176</v>
      </c>
      <c r="C30" s="146">
        <v>47</v>
      </c>
      <c r="D30" s="31">
        <v>102</v>
      </c>
      <c r="E30" s="31">
        <v>45</v>
      </c>
      <c r="F30" s="31">
        <v>23</v>
      </c>
      <c r="G30" s="31">
        <v>6</v>
      </c>
      <c r="H30" s="31">
        <v>4</v>
      </c>
      <c r="I30" s="22">
        <f t="shared" si="1"/>
        <v>227</v>
      </c>
      <c r="R30" s="3"/>
    </row>
    <row r="31" spans="1:18" ht="12.75">
      <c r="A31" s="247"/>
      <c r="B31" s="209" t="s">
        <v>177</v>
      </c>
      <c r="C31" s="146">
        <v>322</v>
      </c>
      <c r="D31" s="31">
        <v>342</v>
      </c>
      <c r="E31" s="31">
        <v>178</v>
      </c>
      <c r="F31" s="31">
        <v>37</v>
      </c>
      <c r="G31" s="31">
        <v>17</v>
      </c>
      <c r="H31" s="31">
        <v>6</v>
      </c>
      <c r="I31" s="22">
        <f t="shared" si="1"/>
        <v>902</v>
      </c>
      <c r="R31" s="3"/>
    </row>
    <row r="32" spans="1:18" ht="12.75">
      <c r="A32" s="247"/>
      <c r="B32" s="209" t="s">
        <v>178</v>
      </c>
      <c r="C32" s="146">
        <v>156</v>
      </c>
      <c r="D32" s="31">
        <v>328</v>
      </c>
      <c r="E32" s="31">
        <v>216</v>
      </c>
      <c r="F32" s="31">
        <v>42</v>
      </c>
      <c r="G32" s="31">
        <v>16</v>
      </c>
      <c r="H32" s="31">
        <v>5</v>
      </c>
      <c r="I32" s="22">
        <f t="shared" si="1"/>
        <v>763</v>
      </c>
      <c r="R32" s="3"/>
    </row>
    <row r="33" spans="1:18" ht="12.75">
      <c r="A33" s="247"/>
      <c r="B33" s="209" t="s">
        <v>179</v>
      </c>
      <c r="C33" s="146">
        <v>168</v>
      </c>
      <c r="D33" s="31">
        <v>277</v>
      </c>
      <c r="E33" s="31">
        <v>149</v>
      </c>
      <c r="F33" s="31">
        <v>33</v>
      </c>
      <c r="G33" s="31">
        <v>8</v>
      </c>
      <c r="H33" s="31">
        <v>9</v>
      </c>
      <c r="I33" s="22">
        <f t="shared" si="1"/>
        <v>644</v>
      </c>
      <c r="R33" s="3"/>
    </row>
    <row r="34" spans="1:18" ht="12.75">
      <c r="A34" s="247"/>
      <c r="B34" s="209" t="s">
        <v>180</v>
      </c>
      <c r="C34" s="146">
        <v>106</v>
      </c>
      <c r="D34" s="31">
        <v>378</v>
      </c>
      <c r="E34" s="31">
        <v>287</v>
      </c>
      <c r="F34" s="31">
        <v>35</v>
      </c>
      <c r="G34" s="31">
        <v>9</v>
      </c>
      <c r="H34" s="31">
        <v>1</v>
      </c>
      <c r="I34" s="22">
        <f t="shared" si="1"/>
        <v>816</v>
      </c>
      <c r="R34" s="3"/>
    </row>
    <row r="35" spans="1:18" ht="12.75">
      <c r="A35" s="206"/>
      <c r="B35" s="209"/>
      <c r="C35" s="146"/>
      <c r="D35" s="31"/>
      <c r="E35" s="31"/>
      <c r="F35" s="31"/>
      <c r="G35" s="31"/>
      <c r="H35" s="31"/>
      <c r="I35" s="22"/>
      <c r="R35" s="3"/>
    </row>
    <row r="36" spans="1:18" ht="12.75">
      <c r="A36" s="207" t="s">
        <v>111</v>
      </c>
      <c r="B36" s="244"/>
      <c r="C36" s="150">
        <v>155</v>
      </c>
      <c r="D36" s="30">
        <v>672</v>
      </c>
      <c r="E36" s="30">
        <v>615</v>
      </c>
      <c r="F36" s="30">
        <v>164</v>
      </c>
      <c r="G36" s="30">
        <v>67</v>
      </c>
      <c r="H36" s="30">
        <v>36</v>
      </c>
      <c r="I36" s="22">
        <f aca="true" t="shared" si="2" ref="I36:I42">SUM(C36:H36)</f>
        <v>1709</v>
      </c>
      <c r="R36" s="3"/>
    </row>
    <row r="37" spans="1:18" ht="12.75">
      <c r="A37" s="247"/>
      <c r="B37" s="209" t="s">
        <v>181</v>
      </c>
      <c r="C37" s="146">
        <v>6</v>
      </c>
      <c r="D37" s="31">
        <v>32</v>
      </c>
      <c r="E37" s="31">
        <v>50</v>
      </c>
      <c r="F37" s="31">
        <v>16</v>
      </c>
      <c r="G37" s="31">
        <v>9</v>
      </c>
      <c r="H37" s="31">
        <v>6</v>
      </c>
      <c r="I37" s="22">
        <f t="shared" si="2"/>
        <v>119</v>
      </c>
      <c r="R37" s="3"/>
    </row>
    <row r="38" spans="1:18" ht="12.75">
      <c r="A38" s="247"/>
      <c r="B38" s="209" t="s">
        <v>182</v>
      </c>
      <c r="C38" s="146">
        <v>34</v>
      </c>
      <c r="D38" s="31">
        <v>190</v>
      </c>
      <c r="E38" s="31">
        <v>120</v>
      </c>
      <c r="F38" s="31">
        <v>34</v>
      </c>
      <c r="G38" s="31">
        <v>12</v>
      </c>
      <c r="H38" s="31">
        <v>3</v>
      </c>
      <c r="I38" s="22">
        <f t="shared" si="2"/>
        <v>393</v>
      </c>
      <c r="R38" s="3"/>
    </row>
    <row r="39" spans="1:18" ht="12.75">
      <c r="A39" s="247"/>
      <c r="B39" s="209" t="s">
        <v>183</v>
      </c>
      <c r="C39" s="146">
        <v>53</v>
      </c>
      <c r="D39" s="31">
        <v>212</v>
      </c>
      <c r="E39" s="31">
        <v>213</v>
      </c>
      <c r="F39" s="31">
        <v>51</v>
      </c>
      <c r="G39" s="31">
        <v>16</v>
      </c>
      <c r="H39" s="31">
        <v>7</v>
      </c>
      <c r="I39" s="22">
        <f t="shared" si="2"/>
        <v>552</v>
      </c>
      <c r="R39" s="3"/>
    </row>
    <row r="40" spans="1:18" ht="12.75">
      <c r="A40" s="247"/>
      <c r="B40" s="209" t="s">
        <v>184</v>
      </c>
      <c r="C40" s="146">
        <v>12</v>
      </c>
      <c r="D40" s="31">
        <v>51</v>
      </c>
      <c r="E40" s="31">
        <v>38</v>
      </c>
      <c r="F40" s="31">
        <v>10</v>
      </c>
      <c r="G40" s="31">
        <v>4</v>
      </c>
      <c r="H40" s="31">
        <v>4</v>
      </c>
      <c r="I40" s="22">
        <f t="shared" si="2"/>
        <v>119</v>
      </c>
      <c r="R40" s="3"/>
    </row>
    <row r="41" spans="1:18" ht="12.75">
      <c r="A41" s="247"/>
      <c r="B41" s="209" t="s">
        <v>185</v>
      </c>
      <c r="C41" s="146">
        <v>10</v>
      </c>
      <c r="D41" s="31">
        <v>27</v>
      </c>
      <c r="E41" s="31">
        <v>49</v>
      </c>
      <c r="F41" s="31">
        <v>16</v>
      </c>
      <c r="G41" s="31">
        <v>11</v>
      </c>
      <c r="H41" s="31">
        <v>6</v>
      </c>
      <c r="I41" s="22">
        <f t="shared" si="2"/>
        <v>119</v>
      </c>
      <c r="R41" s="3"/>
    </row>
    <row r="42" spans="1:18" ht="12.75">
      <c r="A42" s="247"/>
      <c r="B42" s="209" t="s">
        <v>186</v>
      </c>
      <c r="C42" s="146">
        <v>40</v>
      </c>
      <c r="D42" s="31">
        <v>160</v>
      </c>
      <c r="E42" s="31">
        <v>145</v>
      </c>
      <c r="F42" s="31">
        <v>37</v>
      </c>
      <c r="G42" s="31">
        <v>15</v>
      </c>
      <c r="H42" s="31">
        <v>10</v>
      </c>
      <c r="I42" s="22">
        <f t="shared" si="2"/>
        <v>407</v>
      </c>
      <c r="R42" s="3"/>
    </row>
    <row r="43" spans="1:18" ht="12.75">
      <c r="A43" s="206"/>
      <c r="B43" s="209"/>
      <c r="C43" s="146"/>
      <c r="D43" s="31"/>
      <c r="E43" s="31"/>
      <c r="F43" s="31"/>
      <c r="G43" s="31"/>
      <c r="H43" s="31"/>
      <c r="I43" s="22"/>
      <c r="R43" s="3"/>
    </row>
    <row r="44" spans="1:18" ht="12.75">
      <c r="A44" s="207" t="s">
        <v>112</v>
      </c>
      <c r="B44" s="244"/>
      <c r="C44" s="150">
        <v>287</v>
      </c>
      <c r="D44" s="30">
        <v>583</v>
      </c>
      <c r="E44" s="30">
        <v>369</v>
      </c>
      <c r="F44" s="30">
        <v>97</v>
      </c>
      <c r="G44" s="30">
        <v>41</v>
      </c>
      <c r="H44" s="30">
        <v>25</v>
      </c>
      <c r="I44" s="22">
        <f aca="true" t="shared" si="3" ref="I44:I49">SUM(C44:H44)</f>
        <v>1402</v>
      </c>
      <c r="R44" s="3"/>
    </row>
    <row r="45" spans="1:18" ht="12.75">
      <c r="A45" s="247"/>
      <c r="B45" s="209" t="s">
        <v>187</v>
      </c>
      <c r="C45" s="146">
        <v>55</v>
      </c>
      <c r="D45" s="31">
        <v>99</v>
      </c>
      <c r="E45" s="31">
        <v>40</v>
      </c>
      <c r="F45" s="31">
        <v>6</v>
      </c>
      <c r="G45" s="31">
        <v>4</v>
      </c>
      <c r="H45" s="31">
        <v>4</v>
      </c>
      <c r="I45" s="22">
        <f t="shared" si="3"/>
        <v>208</v>
      </c>
      <c r="R45" s="3"/>
    </row>
    <row r="46" spans="1:18" ht="12.75">
      <c r="A46" s="247"/>
      <c r="B46" s="209" t="s">
        <v>188</v>
      </c>
      <c r="C46" s="146">
        <v>43</v>
      </c>
      <c r="D46" s="31">
        <v>43</v>
      </c>
      <c r="E46" s="31">
        <v>6</v>
      </c>
      <c r="F46" s="31">
        <v>0</v>
      </c>
      <c r="G46" s="31">
        <v>1</v>
      </c>
      <c r="H46" s="31">
        <v>0</v>
      </c>
      <c r="I46" s="22">
        <f t="shared" si="3"/>
        <v>93</v>
      </c>
      <c r="R46" s="3"/>
    </row>
    <row r="47" spans="1:18" ht="12.75">
      <c r="A47" s="247"/>
      <c r="B47" s="209" t="s">
        <v>189</v>
      </c>
      <c r="C47" s="146">
        <v>9</v>
      </c>
      <c r="D47" s="31">
        <v>35</v>
      </c>
      <c r="E47" s="31">
        <v>89</v>
      </c>
      <c r="F47" s="31">
        <v>26</v>
      </c>
      <c r="G47" s="31">
        <v>16</v>
      </c>
      <c r="H47" s="31">
        <v>11</v>
      </c>
      <c r="I47" s="22">
        <f t="shared" si="3"/>
        <v>186</v>
      </c>
      <c r="R47" s="3"/>
    </row>
    <row r="48" spans="1:18" ht="12.75">
      <c r="A48" s="247"/>
      <c r="B48" s="209" t="s">
        <v>190</v>
      </c>
      <c r="C48" s="146">
        <v>73</v>
      </c>
      <c r="D48" s="31">
        <v>190</v>
      </c>
      <c r="E48" s="31">
        <v>111</v>
      </c>
      <c r="F48" s="31">
        <v>41</v>
      </c>
      <c r="G48" s="31">
        <v>13</v>
      </c>
      <c r="H48" s="31">
        <v>4</v>
      </c>
      <c r="I48" s="22">
        <f t="shared" si="3"/>
        <v>432</v>
      </c>
      <c r="R48" s="3"/>
    </row>
    <row r="49" spans="1:18" ht="12.75">
      <c r="A49" s="247"/>
      <c r="B49" s="209" t="s">
        <v>191</v>
      </c>
      <c r="C49" s="146">
        <v>107</v>
      </c>
      <c r="D49" s="31">
        <v>216</v>
      </c>
      <c r="E49" s="31">
        <v>123</v>
      </c>
      <c r="F49" s="31">
        <v>24</v>
      </c>
      <c r="G49" s="31">
        <v>7</v>
      </c>
      <c r="H49" s="31">
        <v>6</v>
      </c>
      <c r="I49" s="22">
        <f t="shared" si="3"/>
        <v>483</v>
      </c>
      <c r="R49" s="3"/>
    </row>
    <row r="50" spans="1:18" ht="12.75">
      <c r="A50" s="246"/>
      <c r="B50" s="167"/>
      <c r="C50" s="149"/>
      <c r="D50" s="60"/>
      <c r="E50" s="60"/>
      <c r="F50" s="60"/>
      <c r="G50" s="60"/>
      <c r="H50" s="60"/>
      <c r="I50" s="115"/>
      <c r="R50" s="3"/>
    </row>
    <row r="51" spans="1:18" ht="12.75">
      <c r="A51" s="206"/>
      <c r="B51" s="209"/>
      <c r="C51" s="146"/>
      <c r="D51" s="31"/>
      <c r="E51" s="31"/>
      <c r="F51" s="31"/>
      <c r="G51" s="31"/>
      <c r="H51" s="31"/>
      <c r="I51" s="22"/>
      <c r="R51" s="3"/>
    </row>
    <row r="52" spans="1:18" ht="12.75">
      <c r="A52" s="207" t="s">
        <v>113</v>
      </c>
      <c r="B52" s="244"/>
      <c r="C52" s="150">
        <v>412</v>
      </c>
      <c r="D52" s="30">
        <v>1213</v>
      </c>
      <c r="E52" s="30">
        <v>889</v>
      </c>
      <c r="F52" s="30">
        <v>289</v>
      </c>
      <c r="G52" s="30">
        <v>122</v>
      </c>
      <c r="H52" s="30">
        <v>107</v>
      </c>
      <c r="I52" s="22">
        <f aca="true" t="shared" si="4" ref="I52:I69">SUM(C52:H52)</f>
        <v>3032</v>
      </c>
      <c r="R52" s="3"/>
    </row>
    <row r="53" spans="1:18" ht="12.75">
      <c r="A53" s="247"/>
      <c r="B53" s="209" t="s">
        <v>192</v>
      </c>
      <c r="C53" s="146">
        <v>37</v>
      </c>
      <c r="D53" s="31">
        <v>51</v>
      </c>
      <c r="E53" s="31">
        <v>32</v>
      </c>
      <c r="F53" s="31">
        <v>9</v>
      </c>
      <c r="G53" s="31">
        <v>0</v>
      </c>
      <c r="H53" s="31">
        <v>1</v>
      </c>
      <c r="I53" s="22">
        <f t="shared" si="4"/>
        <v>130</v>
      </c>
      <c r="R53" s="3"/>
    </row>
    <row r="54" spans="1:18" ht="12.75">
      <c r="A54" s="247"/>
      <c r="B54" s="209" t="s">
        <v>193</v>
      </c>
      <c r="C54" s="146">
        <v>12</v>
      </c>
      <c r="D54" s="31">
        <v>70</v>
      </c>
      <c r="E54" s="31">
        <v>84</v>
      </c>
      <c r="F54" s="31">
        <v>42</v>
      </c>
      <c r="G54" s="31">
        <v>14</v>
      </c>
      <c r="H54" s="31">
        <v>21</v>
      </c>
      <c r="I54" s="22">
        <f t="shared" si="4"/>
        <v>243</v>
      </c>
      <c r="R54" s="3"/>
    </row>
    <row r="55" spans="1:18" ht="12.75">
      <c r="A55" s="247"/>
      <c r="B55" s="209" t="s">
        <v>194</v>
      </c>
      <c r="C55" s="146">
        <v>19</v>
      </c>
      <c r="D55" s="31">
        <v>83</v>
      </c>
      <c r="E55" s="31">
        <v>89</v>
      </c>
      <c r="F55" s="31">
        <v>41</v>
      </c>
      <c r="G55" s="31">
        <v>17</v>
      </c>
      <c r="H55" s="31">
        <v>14</v>
      </c>
      <c r="I55" s="22">
        <f t="shared" si="4"/>
        <v>263</v>
      </c>
      <c r="R55" s="3"/>
    </row>
    <row r="56" spans="1:18" ht="12.75">
      <c r="A56" s="247"/>
      <c r="B56" s="209" t="s">
        <v>195</v>
      </c>
      <c r="C56" s="146">
        <v>2</v>
      </c>
      <c r="D56" s="31">
        <v>33</v>
      </c>
      <c r="E56" s="31">
        <v>24</v>
      </c>
      <c r="F56" s="31">
        <v>8</v>
      </c>
      <c r="G56" s="31">
        <v>2</v>
      </c>
      <c r="H56" s="31">
        <v>2</v>
      </c>
      <c r="I56" s="22">
        <f t="shared" si="4"/>
        <v>71</v>
      </c>
      <c r="R56" s="3"/>
    </row>
    <row r="57" spans="1:18" ht="12.75">
      <c r="A57" s="247"/>
      <c r="B57" s="209" t="s">
        <v>145</v>
      </c>
      <c r="C57" s="146">
        <v>22</v>
      </c>
      <c r="D57" s="31">
        <v>72</v>
      </c>
      <c r="E57" s="31">
        <v>73</v>
      </c>
      <c r="F57" s="31">
        <v>20</v>
      </c>
      <c r="G57" s="31">
        <v>10</v>
      </c>
      <c r="H57" s="31">
        <v>6</v>
      </c>
      <c r="I57" s="22">
        <f t="shared" si="4"/>
        <v>203</v>
      </c>
      <c r="R57" s="3"/>
    </row>
    <row r="58" spans="1:18" ht="12.75">
      <c r="A58" s="247"/>
      <c r="B58" s="209" t="s">
        <v>196</v>
      </c>
      <c r="C58" s="146">
        <v>45</v>
      </c>
      <c r="D58" s="31">
        <v>150</v>
      </c>
      <c r="E58" s="31">
        <v>68</v>
      </c>
      <c r="F58" s="31">
        <v>23</v>
      </c>
      <c r="G58" s="31">
        <v>10</v>
      </c>
      <c r="H58" s="31">
        <v>7</v>
      </c>
      <c r="I58" s="22">
        <f t="shared" si="4"/>
        <v>303</v>
      </c>
      <c r="R58" s="3"/>
    </row>
    <row r="59" spans="1:18" ht="12.75">
      <c r="A59" s="247"/>
      <c r="B59" s="209" t="s">
        <v>197</v>
      </c>
      <c r="C59" s="146">
        <v>7</v>
      </c>
      <c r="D59" s="31">
        <v>21</v>
      </c>
      <c r="E59" s="31">
        <v>6</v>
      </c>
      <c r="F59" s="31">
        <v>1</v>
      </c>
      <c r="G59" s="31">
        <v>3</v>
      </c>
      <c r="H59" s="31">
        <v>1</v>
      </c>
      <c r="I59" s="22">
        <f t="shared" si="4"/>
        <v>39</v>
      </c>
      <c r="R59" s="3"/>
    </row>
    <row r="60" spans="1:18" ht="12.75">
      <c r="A60" s="247"/>
      <c r="B60" s="209" t="s">
        <v>198</v>
      </c>
      <c r="C60" s="146">
        <v>15</v>
      </c>
      <c r="D60" s="31">
        <v>74</v>
      </c>
      <c r="E60" s="31">
        <v>70</v>
      </c>
      <c r="F60" s="31">
        <v>29</v>
      </c>
      <c r="G60" s="31">
        <v>17</v>
      </c>
      <c r="H60" s="31">
        <v>16</v>
      </c>
      <c r="I60" s="22">
        <f t="shared" si="4"/>
        <v>221</v>
      </c>
      <c r="R60" s="3"/>
    </row>
    <row r="61" spans="1:18" ht="12.75">
      <c r="A61" s="247"/>
      <c r="B61" s="209" t="s">
        <v>199</v>
      </c>
      <c r="C61" s="146">
        <v>22</v>
      </c>
      <c r="D61" s="31">
        <v>123</v>
      </c>
      <c r="E61" s="31">
        <v>105</v>
      </c>
      <c r="F61" s="31">
        <v>28</v>
      </c>
      <c r="G61" s="31">
        <v>13</v>
      </c>
      <c r="H61" s="31">
        <v>7</v>
      </c>
      <c r="I61" s="22">
        <f t="shared" si="4"/>
        <v>298</v>
      </c>
      <c r="R61" s="3"/>
    </row>
    <row r="62" spans="1:18" ht="12.75">
      <c r="A62" s="247"/>
      <c r="B62" s="209" t="s">
        <v>200</v>
      </c>
      <c r="C62" s="146">
        <v>9</v>
      </c>
      <c r="D62" s="31">
        <v>34</v>
      </c>
      <c r="E62" s="31">
        <v>37</v>
      </c>
      <c r="F62" s="31">
        <v>9</v>
      </c>
      <c r="G62" s="31">
        <v>0</v>
      </c>
      <c r="H62" s="31">
        <v>0</v>
      </c>
      <c r="I62" s="22">
        <f t="shared" si="4"/>
        <v>89</v>
      </c>
      <c r="R62" s="3"/>
    </row>
    <row r="63" spans="1:18" ht="12.75">
      <c r="A63" s="247"/>
      <c r="B63" s="209" t="s">
        <v>201</v>
      </c>
      <c r="C63" s="146">
        <v>7</v>
      </c>
      <c r="D63" s="31">
        <v>31</v>
      </c>
      <c r="E63" s="31">
        <v>16</v>
      </c>
      <c r="F63" s="31">
        <v>8</v>
      </c>
      <c r="G63" s="31">
        <v>4</v>
      </c>
      <c r="H63" s="31">
        <v>3</v>
      </c>
      <c r="I63" s="22">
        <f t="shared" si="4"/>
        <v>69</v>
      </c>
      <c r="R63" s="3"/>
    </row>
    <row r="64" spans="1:18" ht="12.75">
      <c r="A64" s="247"/>
      <c r="B64" s="209" t="s">
        <v>202</v>
      </c>
      <c r="C64" s="146">
        <v>2</v>
      </c>
      <c r="D64" s="31">
        <v>7</v>
      </c>
      <c r="E64" s="31">
        <v>16</v>
      </c>
      <c r="F64" s="31">
        <v>3</v>
      </c>
      <c r="G64" s="31">
        <v>2</v>
      </c>
      <c r="H64" s="31">
        <v>4</v>
      </c>
      <c r="I64" s="22">
        <f t="shared" si="4"/>
        <v>34</v>
      </c>
      <c r="R64" s="3"/>
    </row>
    <row r="65" spans="1:18" ht="12.75">
      <c r="A65" s="247"/>
      <c r="B65" s="209" t="s">
        <v>203</v>
      </c>
      <c r="C65" s="146">
        <v>111</v>
      </c>
      <c r="D65" s="31">
        <v>265</v>
      </c>
      <c r="E65" s="31">
        <v>168</v>
      </c>
      <c r="F65" s="31">
        <v>35</v>
      </c>
      <c r="G65" s="31">
        <v>14</v>
      </c>
      <c r="H65" s="31">
        <v>17</v>
      </c>
      <c r="I65" s="22">
        <f t="shared" si="4"/>
        <v>610</v>
      </c>
      <c r="R65" s="3"/>
    </row>
    <row r="66" spans="1:18" ht="12.75">
      <c r="A66" s="247"/>
      <c r="B66" s="209" t="s">
        <v>204</v>
      </c>
      <c r="C66" s="146">
        <v>13</v>
      </c>
      <c r="D66" s="31">
        <v>29</v>
      </c>
      <c r="E66" s="31">
        <v>41</v>
      </c>
      <c r="F66" s="31">
        <v>13</v>
      </c>
      <c r="G66" s="31">
        <v>4</v>
      </c>
      <c r="H66" s="31">
        <v>3</v>
      </c>
      <c r="I66" s="22">
        <f t="shared" si="4"/>
        <v>103</v>
      </c>
      <c r="R66" s="3"/>
    </row>
    <row r="67" spans="1:18" ht="12.75">
      <c r="A67" s="247"/>
      <c r="B67" s="209" t="s">
        <v>205</v>
      </c>
      <c r="C67" s="146">
        <v>74</v>
      </c>
      <c r="D67" s="31">
        <v>110</v>
      </c>
      <c r="E67" s="31">
        <v>39</v>
      </c>
      <c r="F67" s="31">
        <v>14</v>
      </c>
      <c r="G67" s="31">
        <v>6</v>
      </c>
      <c r="H67" s="31">
        <v>2</v>
      </c>
      <c r="I67" s="22">
        <f t="shared" si="4"/>
        <v>245</v>
      </c>
      <c r="R67" s="3"/>
    </row>
    <row r="68" spans="1:18" ht="12.75">
      <c r="A68" s="247"/>
      <c r="B68" s="209" t="s">
        <v>206</v>
      </c>
      <c r="C68" s="146">
        <v>6</v>
      </c>
      <c r="D68" s="31">
        <v>29</v>
      </c>
      <c r="E68" s="31">
        <v>11</v>
      </c>
      <c r="F68" s="31">
        <v>3</v>
      </c>
      <c r="G68" s="31">
        <v>2</v>
      </c>
      <c r="H68" s="31">
        <v>1</v>
      </c>
      <c r="I68" s="22">
        <f t="shared" si="4"/>
        <v>52</v>
      </c>
      <c r="R68" s="3"/>
    </row>
    <row r="69" spans="1:18" ht="12.75">
      <c r="A69" s="247"/>
      <c r="B69" s="209" t="s">
        <v>207</v>
      </c>
      <c r="C69" s="146">
        <v>9</v>
      </c>
      <c r="D69" s="31">
        <v>31</v>
      </c>
      <c r="E69" s="31">
        <v>10</v>
      </c>
      <c r="F69" s="31">
        <v>3</v>
      </c>
      <c r="G69" s="31">
        <v>4</v>
      </c>
      <c r="H69" s="31">
        <v>2</v>
      </c>
      <c r="I69" s="22">
        <f t="shared" si="4"/>
        <v>59</v>
      </c>
      <c r="R69" s="3"/>
    </row>
    <row r="70" spans="1:18" ht="12.75">
      <c r="A70" s="246" t="s">
        <v>108</v>
      </c>
      <c r="B70" s="167"/>
      <c r="C70" s="147" t="s">
        <v>109</v>
      </c>
      <c r="D70" s="57" t="s">
        <v>109</v>
      </c>
      <c r="E70" s="57" t="s">
        <v>109</v>
      </c>
      <c r="F70" s="57" t="s">
        <v>109</v>
      </c>
      <c r="G70" s="57" t="s">
        <v>109</v>
      </c>
      <c r="H70" s="57"/>
      <c r="I70" s="55"/>
      <c r="J70" s="3" t="s">
        <v>109</v>
      </c>
      <c r="K70" s="3" t="s">
        <v>109</v>
      </c>
      <c r="L70" s="3" t="s">
        <v>109</v>
      </c>
      <c r="M70" s="3" t="s">
        <v>109</v>
      </c>
      <c r="N70" s="3" t="s">
        <v>109</v>
      </c>
      <c r="O70" s="3" t="s">
        <v>109</v>
      </c>
      <c r="P70" s="3" t="s">
        <v>109</v>
      </c>
      <c r="Q70" s="3" t="s">
        <v>109</v>
      </c>
      <c r="R70" s="3"/>
    </row>
  </sheetData>
  <mergeCells count="2">
    <mergeCell ref="A10:B10"/>
    <mergeCell ref="C6:H6"/>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0" max="255" man="1"/>
  </rowBreaks>
</worksheet>
</file>

<file path=xl/worksheets/sheet25.xml><?xml version="1.0" encoding="utf-8"?>
<worksheet xmlns="http://schemas.openxmlformats.org/spreadsheetml/2006/main" xmlns:r="http://schemas.openxmlformats.org/officeDocument/2006/relationships">
  <dimension ref="A1:I71"/>
  <sheetViews>
    <sheetView workbookViewId="0" topLeftCell="A1">
      <selection activeCell="I5" sqref="I5:I9"/>
    </sheetView>
  </sheetViews>
  <sheetFormatPr defaultColWidth="11.421875" defaultRowHeight="12.75"/>
  <cols>
    <col min="1" max="1" width="1.7109375" style="0" customWidth="1"/>
    <col min="2" max="2" width="17.7109375" style="0" customWidth="1"/>
    <col min="3" max="8" width="7.7109375" style="0" customWidth="1"/>
    <col min="9" max="9" width="18.7109375" style="0" customWidth="1"/>
  </cols>
  <sheetData>
    <row r="1" ht="12.75">
      <c r="A1" s="249" t="s">
        <v>249</v>
      </c>
    </row>
    <row r="2" ht="12.75">
      <c r="A2" s="249" t="s">
        <v>233</v>
      </c>
    </row>
    <row r="4" spans="1:2" ht="12.75">
      <c r="A4" s="156" t="s">
        <v>11</v>
      </c>
      <c r="B4" s="156"/>
    </row>
    <row r="5" spans="1:9" ht="3" customHeight="1">
      <c r="A5" s="245"/>
      <c r="B5" s="104"/>
      <c r="C5" s="72" t="s">
        <v>131</v>
      </c>
      <c r="D5" s="80" t="s">
        <v>109</v>
      </c>
      <c r="E5" s="80"/>
      <c r="F5" s="80"/>
      <c r="G5" s="80"/>
      <c r="H5" s="80"/>
      <c r="I5" s="75"/>
    </row>
    <row r="6" spans="1:9" ht="12.75">
      <c r="A6" s="207" t="s">
        <v>93</v>
      </c>
      <c r="B6" s="244"/>
      <c r="C6" s="289" t="s">
        <v>132</v>
      </c>
      <c r="D6" s="290"/>
      <c r="E6" s="290"/>
      <c r="F6" s="290"/>
      <c r="G6" s="290"/>
      <c r="H6" s="291"/>
      <c r="I6" s="105" t="s">
        <v>159</v>
      </c>
    </row>
    <row r="7" spans="1:9" ht="12.75">
      <c r="A7" s="206" t="s">
        <v>16</v>
      </c>
      <c r="B7" s="24"/>
      <c r="C7" s="292">
        <v>0</v>
      </c>
      <c r="D7" s="294">
        <v>1</v>
      </c>
      <c r="E7" s="294">
        <v>2</v>
      </c>
      <c r="F7" s="294">
        <v>3</v>
      </c>
      <c r="G7" s="294">
        <v>4</v>
      </c>
      <c r="H7" s="296" t="s">
        <v>106</v>
      </c>
      <c r="I7" s="105" t="s">
        <v>250</v>
      </c>
    </row>
    <row r="8" spans="1:9" ht="12.75">
      <c r="A8" s="206"/>
      <c r="B8" s="24"/>
      <c r="C8" s="293"/>
      <c r="D8" s="295"/>
      <c r="E8" s="295"/>
      <c r="F8" s="295"/>
      <c r="G8" s="295"/>
      <c r="H8" s="304"/>
      <c r="I8" s="105" t="s">
        <v>62</v>
      </c>
    </row>
    <row r="9" spans="1:9" ht="3" customHeight="1">
      <c r="A9" s="246" t="s">
        <v>108</v>
      </c>
      <c r="B9" s="167"/>
      <c r="C9" s="145"/>
      <c r="D9" s="33"/>
      <c r="E9" s="33"/>
      <c r="F9" s="33"/>
      <c r="G9" s="33"/>
      <c r="H9" s="33"/>
      <c r="I9" s="55"/>
    </row>
    <row r="10" spans="1:9" ht="12.75">
      <c r="A10" s="245"/>
      <c r="B10" s="104"/>
      <c r="D10" s="43"/>
      <c r="E10" s="43"/>
      <c r="F10" s="43"/>
      <c r="G10" s="43"/>
      <c r="I10" s="114"/>
    </row>
    <row r="11" spans="1:9" ht="24" customHeight="1">
      <c r="A11" s="282" t="s">
        <v>13</v>
      </c>
      <c r="B11" s="303"/>
      <c r="C11" s="5">
        <v>22500</v>
      </c>
      <c r="D11" s="30">
        <v>78431</v>
      </c>
      <c r="E11" s="30">
        <v>73081</v>
      </c>
      <c r="F11" s="30">
        <v>22894</v>
      </c>
      <c r="G11" s="30">
        <v>10377</v>
      </c>
      <c r="H11" s="5">
        <v>8113</v>
      </c>
      <c r="I11" s="22">
        <f>SUM(C11:H11)</f>
        <v>215396</v>
      </c>
    </row>
    <row r="12" spans="1:9" ht="12.75">
      <c r="A12" s="206"/>
      <c r="B12" s="209"/>
      <c r="C12" s="4" t="s">
        <v>109</v>
      </c>
      <c r="D12" s="31" t="s">
        <v>109</v>
      </c>
      <c r="E12" s="31" t="s">
        <v>109</v>
      </c>
      <c r="F12" s="31" t="s">
        <v>109</v>
      </c>
      <c r="G12" s="31" t="s">
        <v>109</v>
      </c>
      <c r="H12" s="4"/>
      <c r="I12" s="23"/>
    </row>
    <row r="13" spans="1:9" ht="12.75">
      <c r="A13" s="207" t="s">
        <v>110</v>
      </c>
      <c r="B13" s="244"/>
      <c r="C13" s="5">
        <v>14740</v>
      </c>
      <c r="D13" s="30">
        <v>58332</v>
      </c>
      <c r="E13" s="30">
        <v>56949</v>
      </c>
      <c r="F13" s="30">
        <v>17015</v>
      </c>
      <c r="G13" s="30">
        <v>7743</v>
      </c>
      <c r="H13" s="5">
        <v>5848</v>
      </c>
      <c r="I13" s="22">
        <f aca="true" t="shared" si="0" ref="I13:I26">SUM(C13:H13)</f>
        <v>160627</v>
      </c>
    </row>
    <row r="14" spans="1:9" ht="12.75">
      <c r="A14" s="247"/>
      <c r="B14" s="209" t="s">
        <v>161</v>
      </c>
      <c r="C14" s="4">
        <v>524</v>
      </c>
      <c r="D14" s="31">
        <v>2989</v>
      </c>
      <c r="E14" s="31">
        <v>3475</v>
      </c>
      <c r="F14" s="31">
        <v>899</v>
      </c>
      <c r="G14" s="31">
        <v>447</v>
      </c>
      <c r="H14" s="4">
        <v>285</v>
      </c>
      <c r="I14" s="22">
        <f t="shared" si="0"/>
        <v>8619</v>
      </c>
    </row>
    <row r="15" spans="1:9" ht="12.75">
      <c r="A15" s="247"/>
      <c r="B15" s="209" t="s">
        <v>162</v>
      </c>
      <c r="C15" s="4">
        <v>1957</v>
      </c>
      <c r="D15" s="31">
        <v>8473</v>
      </c>
      <c r="E15" s="31">
        <v>8994</v>
      </c>
      <c r="F15" s="31">
        <v>3161</v>
      </c>
      <c r="G15" s="31">
        <v>1510</v>
      </c>
      <c r="H15" s="4">
        <v>1270</v>
      </c>
      <c r="I15" s="22">
        <f t="shared" si="0"/>
        <v>25365</v>
      </c>
    </row>
    <row r="16" spans="1:9" ht="12.75">
      <c r="A16" s="247"/>
      <c r="B16" s="209" t="s">
        <v>163</v>
      </c>
      <c r="C16" s="4">
        <v>939</v>
      </c>
      <c r="D16" s="31">
        <v>2847</v>
      </c>
      <c r="E16" s="31">
        <v>1868</v>
      </c>
      <c r="F16" s="31">
        <v>725</v>
      </c>
      <c r="G16" s="31">
        <v>370</v>
      </c>
      <c r="H16" s="4">
        <v>177</v>
      </c>
      <c r="I16" s="22">
        <f t="shared" si="0"/>
        <v>6926</v>
      </c>
    </row>
    <row r="17" spans="1:9" ht="12.75">
      <c r="A17" s="247"/>
      <c r="B17" s="209" t="s">
        <v>164</v>
      </c>
      <c r="C17" s="4">
        <v>775</v>
      </c>
      <c r="D17" s="31">
        <v>3816</v>
      </c>
      <c r="E17" s="31">
        <v>4497</v>
      </c>
      <c r="F17" s="31">
        <v>1276</v>
      </c>
      <c r="G17" s="31">
        <v>634</v>
      </c>
      <c r="H17" s="4">
        <v>614</v>
      </c>
      <c r="I17" s="22">
        <f t="shared" si="0"/>
        <v>11612</v>
      </c>
    </row>
    <row r="18" spans="1:9" ht="12.75">
      <c r="A18" s="247"/>
      <c r="B18" s="209" t="s">
        <v>165</v>
      </c>
      <c r="C18" s="4">
        <v>1522</v>
      </c>
      <c r="D18" s="31">
        <v>4226</v>
      </c>
      <c r="E18" s="31">
        <v>3941</v>
      </c>
      <c r="F18" s="31">
        <v>1106</v>
      </c>
      <c r="G18" s="31">
        <v>549</v>
      </c>
      <c r="H18" s="4">
        <v>523</v>
      </c>
      <c r="I18" s="22">
        <f t="shared" si="0"/>
        <v>11867</v>
      </c>
    </row>
    <row r="19" spans="1:9" ht="12.75">
      <c r="A19" s="247"/>
      <c r="B19" s="209" t="s">
        <v>166</v>
      </c>
      <c r="C19" s="4">
        <v>1024</v>
      </c>
      <c r="D19" s="31">
        <v>3955</v>
      </c>
      <c r="E19" s="31">
        <v>3607</v>
      </c>
      <c r="F19" s="31">
        <v>928</v>
      </c>
      <c r="G19" s="31">
        <v>473</v>
      </c>
      <c r="H19" s="4">
        <v>262</v>
      </c>
      <c r="I19" s="22">
        <f t="shared" si="0"/>
        <v>10249</v>
      </c>
    </row>
    <row r="20" spans="1:9" ht="12.75">
      <c r="A20" s="247"/>
      <c r="B20" s="209" t="s">
        <v>167</v>
      </c>
      <c r="C20" s="4">
        <v>899</v>
      </c>
      <c r="D20" s="31">
        <v>3219</v>
      </c>
      <c r="E20" s="31">
        <v>2471</v>
      </c>
      <c r="F20" s="31">
        <v>855</v>
      </c>
      <c r="G20" s="31">
        <v>296</v>
      </c>
      <c r="H20" s="4">
        <v>160</v>
      </c>
      <c r="I20" s="22">
        <f t="shared" si="0"/>
        <v>7900</v>
      </c>
    </row>
    <row r="21" spans="1:9" ht="12.75">
      <c r="A21" s="247"/>
      <c r="B21" s="209" t="s">
        <v>168</v>
      </c>
      <c r="C21" s="4">
        <v>2353</v>
      </c>
      <c r="D21" s="31">
        <v>8966</v>
      </c>
      <c r="E21" s="31">
        <v>8741</v>
      </c>
      <c r="F21" s="31">
        <v>2618</v>
      </c>
      <c r="G21" s="31">
        <v>1323</v>
      </c>
      <c r="H21" s="4">
        <v>875</v>
      </c>
      <c r="I21" s="22">
        <f t="shared" si="0"/>
        <v>24876</v>
      </c>
    </row>
    <row r="22" spans="1:9" ht="12.75">
      <c r="A22" s="247"/>
      <c r="B22" s="209" t="s">
        <v>169</v>
      </c>
      <c r="C22" s="4">
        <v>1062</v>
      </c>
      <c r="D22" s="31">
        <v>4924</v>
      </c>
      <c r="E22" s="31">
        <v>5129</v>
      </c>
      <c r="F22" s="31">
        <v>1556</v>
      </c>
      <c r="G22" s="31">
        <v>652</v>
      </c>
      <c r="H22" s="4">
        <v>546</v>
      </c>
      <c r="I22" s="22">
        <f t="shared" si="0"/>
        <v>13869</v>
      </c>
    </row>
    <row r="23" spans="1:9" ht="12.75">
      <c r="A23" s="247"/>
      <c r="B23" s="209" t="s">
        <v>170</v>
      </c>
      <c r="C23" s="4">
        <v>1246</v>
      </c>
      <c r="D23" s="31">
        <v>6469</v>
      </c>
      <c r="E23" s="31">
        <v>8348</v>
      </c>
      <c r="F23" s="31">
        <v>2028</v>
      </c>
      <c r="G23" s="31">
        <v>799</v>
      </c>
      <c r="H23" s="4">
        <v>528</v>
      </c>
      <c r="I23" s="22">
        <f t="shared" si="0"/>
        <v>19418</v>
      </c>
    </row>
    <row r="24" spans="1:9" ht="12.75">
      <c r="A24" s="247"/>
      <c r="B24" s="209" t="s">
        <v>171</v>
      </c>
      <c r="C24" s="4">
        <v>1139</v>
      </c>
      <c r="D24" s="31">
        <v>3566</v>
      </c>
      <c r="E24" s="31">
        <v>2504</v>
      </c>
      <c r="F24" s="31">
        <v>843</v>
      </c>
      <c r="G24" s="31">
        <v>360</v>
      </c>
      <c r="H24" s="4">
        <v>294</v>
      </c>
      <c r="I24" s="22">
        <f t="shared" si="0"/>
        <v>8706</v>
      </c>
    </row>
    <row r="25" spans="1:9" ht="12.75">
      <c r="A25" s="247"/>
      <c r="B25" s="209" t="s">
        <v>172</v>
      </c>
      <c r="C25" s="4">
        <v>624</v>
      </c>
      <c r="D25" s="31">
        <v>2363</v>
      </c>
      <c r="E25" s="31">
        <v>1332</v>
      </c>
      <c r="F25" s="31">
        <v>379</v>
      </c>
      <c r="G25" s="31">
        <v>152</v>
      </c>
      <c r="H25" s="4">
        <v>132</v>
      </c>
      <c r="I25" s="22">
        <f t="shared" si="0"/>
        <v>4982</v>
      </c>
    </row>
    <row r="26" spans="1:9" ht="12.75">
      <c r="A26" s="247"/>
      <c r="B26" s="209" t="s">
        <v>173</v>
      </c>
      <c r="C26" s="4">
        <v>676</v>
      </c>
      <c r="D26" s="31">
        <v>2519</v>
      </c>
      <c r="E26" s="31">
        <v>2042</v>
      </c>
      <c r="F26" s="31">
        <v>641</v>
      </c>
      <c r="G26" s="31">
        <v>178</v>
      </c>
      <c r="H26" s="4">
        <v>182</v>
      </c>
      <c r="I26" s="22">
        <f t="shared" si="0"/>
        <v>6238</v>
      </c>
    </row>
    <row r="27" spans="1:9" ht="12.75">
      <c r="A27" s="206"/>
      <c r="B27" s="209"/>
      <c r="C27" s="4" t="s">
        <v>109</v>
      </c>
      <c r="D27" s="31" t="s">
        <v>109</v>
      </c>
      <c r="E27" s="31" t="s">
        <v>109</v>
      </c>
      <c r="F27" s="31" t="s">
        <v>109</v>
      </c>
      <c r="G27" s="31" t="s">
        <v>109</v>
      </c>
      <c r="H27" s="4"/>
      <c r="I27" s="23"/>
    </row>
    <row r="28" spans="1:9" ht="12.75">
      <c r="A28" s="207" t="s">
        <v>86</v>
      </c>
      <c r="B28" s="244"/>
      <c r="C28" s="5">
        <v>4959</v>
      </c>
      <c r="D28" s="30">
        <v>10569</v>
      </c>
      <c r="E28" s="30">
        <v>7276</v>
      </c>
      <c r="F28" s="30">
        <v>2350</v>
      </c>
      <c r="G28" s="30">
        <v>896</v>
      </c>
      <c r="H28" s="5">
        <v>597</v>
      </c>
      <c r="I28" s="22">
        <f aca="true" t="shared" si="1" ref="I28:I35">SUM(C28:H28)</f>
        <v>26647</v>
      </c>
    </row>
    <row r="29" spans="1:9" ht="12.75">
      <c r="A29" s="247"/>
      <c r="B29" s="209" t="s">
        <v>174</v>
      </c>
      <c r="C29" s="4">
        <v>744</v>
      </c>
      <c r="D29" s="31">
        <v>2360</v>
      </c>
      <c r="E29" s="31">
        <v>1654</v>
      </c>
      <c r="F29" s="31">
        <v>617</v>
      </c>
      <c r="G29" s="31">
        <v>236</v>
      </c>
      <c r="H29" s="4">
        <v>92</v>
      </c>
      <c r="I29" s="22">
        <f t="shared" si="1"/>
        <v>5703</v>
      </c>
    </row>
    <row r="30" spans="1:9" ht="12.75">
      <c r="A30" s="247"/>
      <c r="B30" s="209" t="s">
        <v>175</v>
      </c>
      <c r="C30" s="4">
        <v>1184</v>
      </c>
      <c r="D30" s="31">
        <v>1886</v>
      </c>
      <c r="E30" s="31">
        <v>1322</v>
      </c>
      <c r="F30" s="31">
        <v>551</v>
      </c>
      <c r="G30" s="31">
        <v>204</v>
      </c>
      <c r="H30" s="4">
        <v>243</v>
      </c>
      <c r="I30" s="22">
        <f t="shared" si="1"/>
        <v>5390</v>
      </c>
    </row>
    <row r="31" spans="1:9" ht="12.75">
      <c r="A31" s="247"/>
      <c r="B31" s="209" t="s">
        <v>176</v>
      </c>
      <c r="C31" s="4">
        <v>161</v>
      </c>
      <c r="D31" s="31">
        <v>442</v>
      </c>
      <c r="E31" s="31">
        <v>262</v>
      </c>
      <c r="F31" s="31">
        <v>156</v>
      </c>
      <c r="G31" s="31">
        <v>45</v>
      </c>
      <c r="H31" s="4">
        <v>55</v>
      </c>
      <c r="I31" s="22">
        <f t="shared" si="1"/>
        <v>1121</v>
      </c>
    </row>
    <row r="32" spans="1:9" ht="12.75">
      <c r="A32" s="247"/>
      <c r="B32" s="209" t="s">
        <v>177</v>
      </c>
      <c r="C32" s="4">
        <v>1404</v>
      </c>
      <c r="D32" s="31">
        <v>1641</v>
      </c>
      <c r="E32" s="31">
        <v>947</v>
      </c>
      <c r="F32" s="31">
        <v>259</v>
      </c>
      <c r="G32" s="31">
        <v>145</v>
      </c>
      <c r="H32" s="4">
        <v>56</v>
      </c>
      <c r="I32" s="22">
        <f t="shared" si="1"/>
        <v>4452</v>
      </c>
    </row>
    <row r="33" spans="1:9" ht="12.75">
      <c r="A33" s="247"/>
      <c r="B33" s="209" t="s">
        <v>178</v>
      </c>
      <c r="C33" s="4">
        <v>583</v>
      </c>
      <c r="D33" s="31">
        <v>1544</v>
      </c>
      <c r="E33" s="31">
        <v>1018</v>
      </c>
      <c r="F33" s="31">
        <v>279</v>
      </c>
      <c r="G33" s="31">
        <v>138</v>
      </c>
      <c r="H33" s="4">
        <v>53</v>
      </c>
      <c r="I33" s="22">
        <f t="shared" si="1"/>
        <v>3615</v>
      </c>
    </row>
    <row r="34" spans="1:9" ht="12.75">
      <c r="A34" s="247"/>
      <c r="B34" s="209" t="s">
        <v>179</v>
      </c>
      <c r="C34" s="4">
        <v>580</v>
      </c>
      <c r="D34" s="31">
        <v>1280</v>
      </c>
      <c r="E34" s="31">
        <v>752</v>
      </c>
      <c r="F34" s="31">
        <v>240</v>
      </c>
      <c r="G34" s="31">
        <v>70</v>
      </c>
      <c r="H34" s="4">
        <v>92</v>
      </c>
      <c r="I34" s="22">
        <f t="shared" si="1"/>
        <v>3014</v>
      </c>
    </row>
    <row r="35" spans="1:9" ht="12.75">
      <c r="A35" s="247"/>
      <c r="B35" s="209" t="s">
        <v>180</v>
      </c>
      <c r="C35" s="4">
        <v>303</v>
      </c>
      <c r="D35" s="31">
        <v>1416</v>
      </c>
      <c r="E35" s="31">
        <v>1321</v>
      </c>
      <c r="F35" s="31">
        <v>248</v>
      </c>
      <c r="G35" s="31">
        <v>58</v>
      </c>
      <c r="H35" s="4">
        <v>6</v>
      </c>
      <c r="I35" s="22">
        <f t="shared" si="1"/>
        <v>3352</v>
      </c>
    </row>
    <row r="36" spans="1:9" ht="12.75">
      <c r="A36" s="206"/>
      <c r="B36" s="209"/>
      <c r="C36" s="4" t="s">
        <v>109</v>
      </c>
      <c r="D36" s="31" t="s">
        <v>109</v>
      </c>
      <c r="E36" s="31" t="s">
        <v>109</v>
      </c>
      <c r="F36" s="31" t="s">
        <v>109</v>
      </c>
      <c r="G36" s="31" t="s">
        <v>109</v>
      </c>
      <c r="H36" s="4"/>
      <c r="I36" s="23"/>
    </row>
    <row r="37" spans="1:9" ht="12.75">
      <c r="A37" s="207" t="s">
        <v>111</v>
      </c>
      <c r="B37" s="244"/>
      <c r="C37" s="5">
        <v>434</v>
      </c>
      <c r="D37" s="30">
        <v>2585</v>
      </c>
      <c r="E37" s="30">
        <v>2997</v>
      </c>
      <c r="F37" s="30">
        <v>1088</v>
      </c>
      <c r="G37" s="30">
        <v>536</v>
      </c>
      <c r="H37" s="5">
        <v>353</v>
      </c>
      <c r="I37" s="22">
        <f aca="true" t="shared" si="2" ref="I37:I43">SUM(C37:H37)</f>
        <v>7993</v>
      </c>
    </row>
    <row r="38" spans="1:9" ht="12.75">
      <c r="A38" s="247"/>
      <c r="B38" s="209" t="s">
        <v>181</v>
      </c>
      <c r="C38" s="4">
        <v>19</v>
      </c>
      <c r="D38" s="31">
        <v>133</v>
      </c>
      <c r="E38" s="31">
        <v>233</v>
      </c>
      <c r="F38" s="31">
        <v>118</v>
      </c>
      <c r="G38" s="31">
        <v>64</v>
      </c>
      <c r="H38" s="4">
        <v>62</v>
      </c>
      <c r="I38" s="22">
        <f t="shared" si="2"/>
        <v>629</v>
      </c>
    </row>
    <row r="39" spans="1:9" ht="12.75">
      <c r="A39" s="247"/>
      <c r="B39" s="209" t="s">
        <v>182</v>
      </c>
      <c r="C39" s="4">
        <v>96</v>
      </c>
      <c r="D39" s="31">
        <v>763</v>
      </c>
      <c r="E39" s="31">
        <v>611</v>
      </c>
      <c r="F39" s="31">
        <v>208</v>
      </c>
      <c r="G39" s="31">
        <v>99</v>
      </c>
      <c r="H39" s="4">
        <v>34</v>
      </c>
      <c r="I39" s="22">
        <f t="shared" si="2"/>
        <v>1811</v>
      </c>
    </row>
    <row r="40" spans="1:9" ht="12.75">
      <c r="A40" s="247"/>
      <c r="B40" s="209" t="s">
        <v>183</v>
      </c>
      <c r="C40" s="4">
        <v>144</v>
      </c>
      <c r="D40" s="31">
        <v>746</v>
      </c>
      <c r="E40" s="31">
        <v>937</v>
      </c>
      <c r="F40" s="31">
        <v>342</v>
      </c>
      <c r="G40" s="31">
        <v>131</v>
      </c>
      <c r="H40" s="4">
        <v>59</v>
      </c>
      <c r="I40" s="22">
        <f t="shared" si="2"/>
        <v>2359</v>
      </c>
    </row>
    <row r="41" spans="1:9" ht="12.75">
      <c r="A41" s="247"/>
      <c r="B41" s="209" t="s">
        <v>184</v>
      </c>
      <c r="C41" s="4">
        <v>39</v>
      </c>
      <c r="D41" s="31">
        <v>216</v>
      </c>
      <c r="E41" s="31">
        <v>230</v>
      </c>
      <c r="F41" s="31">
        <v>63</v>
      </c>
      <c r="G41" s="31">
        <v>43</v>
      </c>
      <c r="H41" s="4">
        <v>35</v>
      </c>
      <c r="I41" s="22">
        <f t="shared" si="2"/>
        <v>626</v>
      </c>
    </row>
    <row r="42" spans="1:9" ht="12.75">
      <c r="A42" s="247"/>
      <c r="B42" s="209" t="s">
        <v>185</v>
      </c>
      <c r="C42" s="4">
        <v>12</v>
      </c>
      <c r="D42" s="31">
        <v>80</v>
      </c>
      <c r="E42" s="31">
        <v>251</v>
      </c>
      <c r="F42" s="31">
        <v>89</v>
      </c>
      <c r="G42" s="31">
        <v>84</v>
      </c>
      <c r="H42" s="4">
        <v>55</v>
      </c>
      <c r="I42" s="22">
        <f t="shared" si="2"/>
        <v>571</v>
      </c>
    </row>
    <row r="43" spans="1:9" ht="12.75">
      <c r="A43" s="247"/>
      <c r="B43" s="209" t="s">
        <v>186</v>
      </c>
      <c r="C43" s="4">
        <v>124</v>
      </c>
      <c r="D43" s="31">
        <v>647</v>
      </c>
      <c r="E43" s="31">
        <v>735</v>
      </c>
      <c r="F43" s="31">
        <v>268</v>
      </c>
      <c r="G43" s="31">
        <v>115</v>
      </c>
      <c r="H43" s="4">
        <v>108</v>
      </c>
      <c r="I43" s="22">
        <f t="shared" si="2"/>
        <v>1997</v>
      </c>
    </row>
    <row r="44" spans="1:9" ht="12.75">
      <c r="A44" s="206"/>
      <c r="B44" s="209"/>
      <c r="C44" s="4" t="s">
        <v>109</v>
      </c>
      <c r="D44" s="31" t="s">
        <v>109</v>
      </c>
      <c r="E44" s="31" t="s">
        <v>109</v>
      </c>
      <c r="F44" s="31" t="s">
        <v>109</v>
      </c>
      <c r="G44" s="31" t="s">
        <v>109</v>
      </c>
      <c r="H44" s="4"/>
      <c r="I44" s="23"/>
    </row>
    <row r="45" spans="1:9" ht="12.75">
      <c r="A45" s="207" t="s">
        <v>112</v>
      </c>
      <c r="B45" s="244"/>
      <c r="C45" s="5">
        <v>991</v>
      </c>
      <c r="D45" s="30">
        <v>2515</v>
      </c>
      <c r="E45" s="30">
        <v>1820</v>
      </c>
      <c r="F45" s="30">
        <v>651</v>
      </c>
      <c r="G45" s="30">
        <v>316</v>
      </c>
      <c r="H45" s="5">
        <v>257</v>
      </c>
      <c r="I45" s="22">
        <f aca="true" t="shared" si="3" ref="I45:I50">SUM(C45:H45)</f>
        <v>6550</v>
      </c>
    </row>
    <row r="46" spans="1:9" ht="12.75">
      <c r="A46" s="247"/>
      <c r="B46" s="209" t="s">
        <v>187</v>
      </c>
      <c r="C46" s="4">
        <v>201</v>
      </c>
      <c r="D46" s="31">
        <v>491</v>
      </c>
      <c r="E46" s="31">
        <v>241</v>
      </c>
      <c r="F46" s="31">
        <v>45</v>
      </c>
      <c r="G46" s="31">
        <v>26</v>
      </c>
      <c r="H46" s="4">
        <v>43</v>
      </c>
      <c r="I46" s="22">
        <f t="shared" si="3"/>
        <v>1047</v>
      </c>
    </row>
    <row r="47" spans="1:9" ht="12.75">
      <c r="A47" s="247"/>
      <c r="B47" s="209" t="s">
        <v>188</v>
      </c>
      <c r="C47" s="4">
        <v>227</v>
      </c>
      <c r="D47" s="31">
        <v>241</v>
      </c>
      <c r="E47" s="31">
        <v>38</v>
      </c>
      <c r="F47" s="31">
        <v>0</v>
      </c>
      <c r="G47" s="31">
        <v>12</v>
      </c>
      <c r="H47" s="4">
        <v>0</v>
      </c>
      <c r="I47" s="22">
        <f t="shared" si="3"/>
        <v>518</v>
      </c>
    </row>
    <row r="48" spans="1:9" ht="12.75">
      <c r="A48" s="247"/>
      <c r="B48" s="209" t="s">
        <v>189</v>
      </c>
      <c r="C48" s="4">
        <v>13</v>
      </c>
      <c r="D48" s="31">
        <v>86</v>
      </c>
      <c r="E48" s="31">
        <v>429</v>
      </c>
      <c r="F48" s="31">
        <v>159</v>
      </c>
      <c r="G48" s="31">
        <v>126</v>
      </c>
      <c r="H48" s="4">
        <v>116</v>
      </c>
      <c r="I48" s="22">
        <f t="shared" si="3"/>
        <v>929</v>
      </c>
    </row>
    <row r="49" spans="1:9" ht="12.75">
      <c r="A49" s="247"/>
      <c r="B49" s="209" t="s">
        <v>190</v>
      </c>
      <c r="C49" s="4">
        <v>233</v>
      </c>
      <c r="D49" s="31">
        <v>795</v>
      </c>
      <c r="E49" s="31">
        <v>570</v>
      </c>
      <c r="F49" s="31">
        <v>271</v>
      </c>
      <c r="G49" s="31">
        <v>98</v>
      </c>
      <c r="H49" s="4">
        <v>48</v>
      </c>
      <c r="I49" s="22">
        <f t="shared" si="3"/>
        <v>2015</v>
      </c>
    </row>
    <row r="50" spans="1:9" ht="12.75">
      <c r="A50" s="247"/>
      <c r="B50" s="209" t="s">
        <v>191</v>
      </c>
      <c r="C50" s="4">
        <v>317</v>
      </c>
      <c r="D50" s="31">
        <v>902</v>
      </c>
      <c r="E50" s="31">
        <v>542</v>
      </c>
      <c r="F50" s="31">
        <v>176</v>
      </c>
      <c r="G50" s="31">
        <v>54</v>
      </c>
      <c r="H50" s="4">
        <v>50</v>
      </c>
      <c r="I50" s="22">
        <f t="shared" si="3"/>
        <v>2041</v>
      </c>
    </row>
    <row r="51" spans="1:9" ht="12.75">
      <c r="A51" s="246"/>
      <c r="B51" s="167"/>
      <c r="C51" s="261" t="s">
        <v>109</v>
      </c>
      <c r="D51" s="60" t="s">
        <v>109</v>
      </c>
      <c r="E51" s="60" t="s">
        <v>109</v>
      </c>
      <c r="F51" s="60" t="s">
        <v>109</v>
      </c>
      <c r="G51" s="60" t="s">
        <v>109</v>
      </c>
      <c r="H51" s="59"/>
      <c r="I51" s="61"/>
    </row>
    <row r="52" spans="1:9" ht="12.75">
      <c r="A52" s="206"/>
      <c r="B52" s="209"/>
      <c r="C52" s="10"/>
      <c r="D52" s="31"/>
      <c r="E52" s="31"/>
      <c r="F52" s="31"/>
      <c r="G52" s="31"/>
      <c r="H52" s="10"/>
      <c r="I52" s="23"/>
    </row>
    <row r="53" spans="1:9" ht="12.75">
      <c r="A53" s="207" t="s">
        <v>113</v>
      </c>
      <c r="B53" s="244"/>
      <c r="C53" s="5">
        <v>1376</v>
      </c>
      <c r="D53" s="30">
        <v>4430</v>
      </c>
      <c r="E53" s="30">
        <v>4039</v>
      </c>
      <c r="F53" s="30">
        <v>1790</v>
      </c>
      <c r="G53" s="30">
        <v>886</v>
      </c>
      <c r="H53" s="5">
        <v>1058</v>
      </c>
      <c r="I53" s="22">
        <f aca="true" t="shared" si="4" ref="I53:I70">SUM(C53:H53)</f>
        <v>13579</v>
      </c>
    </row>
    <row r="54" spans="1:9" ht="12.75">
      <c r="A54" s="247"/>
      <c r="B54" s="209" t="s">
        <v>192</v>
      </c>
      <c r="C54" s="4">
        <v>182</v>
      </c>
      <c r="D54" s="31">
        <v>228</v>
      </c>
      <c r="E54" s="31">
        <v>156</v>
      </c>
      <c r="F54" s="31">
        <v>67</v>
      </c>
      <c r="G54" s="31">
        <v>0</v>
      </c>
      <c r="H54" s="4">
        <v>13</v>
      </c>
      <c r="I54" s="22">
        <f t="shared" si="4"/>
        <v>646</v>
      </c>
    </row>
    <row r="55" spans="1:9" ht="12.75">
      <c r="A55" s="247"/>
      <c r="B55" s="209" t="s">
        <v>193</v>
      </c>
      <c r="C55" s="4">
        <v>28</v>
      </c>
      <c r="D55" s="31">
        <v>232</v>
      </c>
      <c r="E55" s="31">
        <v>423</v>
      </c>
      <c r="F55" s="31">
        <v>251</v>
      </c>
      <c r="G55" s="31">
        <v>113</v>
      </c>
      <c r="H55" s="4">
        <v>200</v>
      </c>
      <c r="I55" s="22">
        <f t="shared" si="4"/>
        <v>1247</v>
      </c>
    </row>
    <row r="56" spans="1:9" ht="12.75">
      <c r="A56" s="247"/>
      <c r="B56" s="209" t="s">
        <v>194</v>
      </c>
      <c r="C56" s="4">
        <v>41</v>
      </c>
      <c r="D56" s="31">
        <v>313</v>
      </c>
      <c r="E56" s="31">
        <v>353</v>
      </c>
      <c r="F56" s="31">
        <v>237</v>
      </c>
      <c r="G56" s="31">
        <v>112</v>
      </c>
      <c r="H56" s="4">
        <v>146</v>
      </c>
      <c r="I56" s="22">
        <f t="shared" si="4"/>
        <v>1202</v>
      </c>
    </row>
    <row r="57" spans="1:9" ht="12.75">
      <c r="A57" s="247"/>
      <c r="B57" s="209" t="s">
        <v>195</v>
      </c>
      <c r="C57" s="4">
        <v>4</v>
      </c>
      <c r="D57" s="31">
        <v>79</v>
      </c>
      <c r="E57" s="31">
        <v>104</v>
      </c>
      <c r="F57" s="31">
        <v>42</v>
      </c>
      <c r="G57" s="31">
        <v>13</v>
      </c>
      <c r="H57" s="4">
        <v>12</v>
      </c>
      <c r="I57" s="22">
        <f t="shared" si="4"/>
        <v>254</v>
      </c>
    </row>
    <row r="58" spans="1:9" ht="12.75">
      <c r="A58" s="247"/>
      <c r="B58" s="209" t="s">
        <v>145</v>
      </c>
      <c r="C58" s="4">
        <v>46</v>
      </c>
      <c r="D58" s="31">
        <v>240</v>
      </c>
      <c r="E58" s="31">
        <v>312</v>
      </c>
      <c r="F58" s="31">
        <v>113</v>
      </c>
      <c r="G58" s="31">
        <v>69</v>
      </c>
      <c r="H58" s="4">
        <v>68</v>
      </c>
      <c r="I58" s="22">
        <f t="shared" si="4"/>
        <v>848</v>
      </c>
    </row>
    <row r="59" spans="1:9" ht="12.75">
      <c r="A59" s="247"/>
      <c r="B59" s="209" t="s">
        <v>196</v>
      </c>
      <c r="C59" s="4">
        <v>143</v>
      </c>
      <c r="D59" s="31">
        <v>645</v>
      </c>
      <c r="E59" s="31">
        <v>330</v>
      </c>
      <c r="F59" s="31">
        <v>175</v>
      </c>
      <c r="G59" s="31">
        <v>93</v>
      </c>
      <c r="H59" s="4">
        <v>72</v>
      </c>
      <c r="I59" s="22">
        <f t="shared" si="4"/>
        <v>1458</v>
      </c>
    </row>
    <row r="60" spans="1:9" ht="12.75">
      <c r="A60" s="247"/>
      <c r="B60" s="209" t="s">
        <v>197</v>
      </c>
      <c r="C60" s="4">
        <v>28</v>
      </c>
      <c r="D60" s="31">
        <v>109</v>
      </c>
      <c r="E60" s="31">
        <v>30</v>
      </c>
      <c r="F60" s="31">
        <v>4</v>
      </c>
      <c r="G60" s="31">
        <v>19</v>
      </c>
      <c r="H60" s="4">
        <v>7</v>
      </c>
      <c r="I60" s="22">
        <f t="shared" si="4"/>
        <v>197</v>
      </c>
    </row>
    <row r="61" spans="1:9" ht="12.75">
      <c r="A61" s="247"/>
      <c r="B61" s="209" t="s">
        <v>198</v>
      </c>
      <c r="C61" s="4">
        <v>44</v>
      </c>
      <c r="D61" s="31">
        <v>219</v>
      </c>
      <c r="E61" s="31">
        <v>321</v>
      </c>
      <c r="F61" s="31">
        <v>172</v>
      </c>
      <c r="G61" s="31">
        <v>128</v>
      </c>
      <c r="H61" s="4">
        <v>162</v>
      </c>
      <c r="I61" s="22">
        <f t="shared" si="4"/>
        <v>1046</v>
      </c>
    </row>
    <row r="62" spans="1:9" ht="12.75">
      <c r="A62" s="247"/>
      <c r="B62" s="209" t="s">
        <v>199</v>
      </c>
      <c r="C62" s="4">
        <v>62</v>
      </c>
      <c r="D62" s="31">
        <v>323</v>
      </c>
      <c r="E62" s="31">
        <v>417</v>
      </c>
      <c r="F62" s="31">
        <v>155</v>
      </c>
      <c r="G62" s="31">
        <v>78</v>
      </c>
      <c r="H62" s="4">
        <v>64</v>
      </c>
      <c r="I62" s="22">
        <f t="shared" si="4"/>
        <v>1099</v>
      </c>
    </row>
    <row r="63" spans="1:9" ht="12.75">
      <c r="A63" s="247"/>
      <c r="B63" s="209" t="s">
        <v>200</v>
      </c>
      <c r="C63" s="4">
        <v>19</v>
      </c>
      <c r="D63" s="31">
        <v>113</v>
      </c>
      <c r="E63" s="31">
        <v>182</v>
      </c>
      <c r="F63" s="31">
        <v>61</v>
      </c>
      <c r="G63" s="31">
        <v>0</v>
      </c>
      <c r="H63" s="4">
        <v>0</v>
      </c>
      <c r="I63" s="22">
        <f t="shared" si="4"/>
        <v>375</v>
      </c>
    </row>
    <row r="64" spans="1:9" ht="12.75">
      <c r="A64" s="247"/>
      <c r="B64" s="209" t="s">
        <v>201</v>
      </c>
      <c r="C64" s="4">
        <v>10</v>
      </c>
      <c r="D64" s="31">
        <v>123</v>
      </c>
      <c r="E64" s="31">
        <v>69</v>
      </c>
      <c r="F64" s="31">
        <v>62</v>
      </c>
      <c r="G64" s="31">
        <v>35</v>
      </c>
      <c r="H64" s="4">
        <v>27</v>
      </c>
      <c r="I64" s="22">
        <f t="shared" si="4"/>
        <v>326</v>
      </c>
    </row>
    <row r="65" spans="1:9" ht="12.75">
      <c r="A65" s="247"/>
      <c r="B65" s="209" t="s">
        <v>202</v>
      </c>
      <c r="C65" s="4">
        <v>2</v>
      </c>
      <c r="D65" s="31">
        <v>28</v>
      </c>
      <c r="E65" s="31">
        <v>63</v>
      </c>
      <c r="F65" s="31">
        <v>17</v>
      </c>
      <c r="G65" s="31">
        <v>16</v>
      </c>
      <c r="H65" s="4">
        <v>49</v>
      </c>
      <c r="I65" s="22">
        <f t="shared" si="4"/>
        <v>175</v>
      </c>
    </row>
    <row r="66" spans="1:9" ht="12.75">
      <c r="A66" s="247"/>
      <c r="B66" s="209" t="s">
        <v>203</v>
      </c>
      <c r="C66" s="4">
        <v>382</v>
      </c>
      <c r="D66" s="31">
        <v>984</v>
      </c>
      <c r="E66" s="31">
        <v>776</v>
      </c>
      <c r="F66" s="31">
        <v>204</v>
      </c>
      <c r="G66" s="31">
        <v>102</v>
      </c>
      <c r="H66" s="4">
        <v>157</v>
      </c>
      <c r="I66" s="22">
        <f t="shared" si="4"/>
        <v>2605</v>
      </c>
    </row>
    <row r="67" spans="1:9" ht="12.75">
      <c r="A67" s="247"/>
      <c r="B67" s="209" t="s">
        <v>204</v>
      </c>
      <c r="C67" s="4">
        <v>42</v>
      </c>
      <c r="D67" s="31">
        <v>96</v>
      </c>
      <c r="E67" s="31">
        <v>212</v>
      </c>
      <c r="F67" s="31">
        <v>103</v>
      </c>
      <c r="G67" s="31">
        <v>31</v>
      </c>
      <c r="H67" s="4">
        <v>30</v>
      </c>
      <c r="I67" s="22">
        <f t="shared" si="4"/>
        <v>514</v>
      </c>
    </row>
    <row r="68" spans="1:9" ht="12.75">
      <c r="A68" s="247"/>
      <c r="B68" s="209" t="s">
        <v>205</v>
      </c>
      <c r="C68" s="4">
        <v>310</v>
      </c>
      <c r="D68" s="31">
        <v>457</v>
      </c>
      <c r="E68" s="31">
        <v>179</v>
      </c>
      <c r="F68" s="31">
        <v>87</v>
      </c>
      <c r="G68" s="31">
        <v>32</v>
      </c>
      <c r="H68" s="4">
        <v>20</v>
      </c>
      <c r="I68" s="22">
        <f t="shared" si="4"/>
        <v>1085</v>
      </c>
    </row>
    <row r="69" spans="1:9" ht="12.75">
      <c r="A69" s="247"/>
      <c r="B69" s="209" t="s">
        <v>206</v>
      </c>
      <c r="C69" s="4">
        <v>19</v>
      </c>
      <c r="D69" s="31">
        <v>110</v>
      </c>
      <c r="E69" s="31">
        <v>63</v>
      </c>
      <c r="F69" s="31">
        <v>19</v>
      </c>
      <c r="G69" s="31">
        <v>19</v>
      </c>
      <c r="H69" s="4">
        <v>13</v>
      </c>
      <c r="I69" s="22">
        <f t="shared" si="4"/>
        <v>243</v>
      </c>
    </row>
    <row r="70" spans="1:9" ht="12.75">
      <c r="A70" s="247"/>
      <c r="B70" s="209" t="s">
        <v>207</v>
      </c>
      <c r="C70" s="4">
        <v>14</v>
      </c>
      <c r="D70" s="31">
        <v>131</v>
      </c>
      <c r="E70" s="31">
        <v>49</v>
      </c>
      <c r="F70" s="31">
        <v>21</v>
      </c>
      <c r="G70" s="31">
        <v>26</v>
      </c>
      <c r="H70" s="4">
        <v>18</v>
      </c>
      <c r="I70" s="22">
        <f t="shared" si="4"/>
        <v>259</v>
      </c>
    </row>
    <row r="71" spans="1:9" ht="12.75">
      <c r="A71" s="246" t="s">
        <v>108</v>
      </c>
      <c r="B71" s="167"/>
      <c r="C71" s="261"/>
      <c r="D71" s="60"/>
      <c r="E71" s="60"/>
      <c r="F71" s="60"/>
      <c r="G71" s="60"/>
      <c r="H71" s="59"/>
      <c r="I71" s="61"/>
    </row>
  </sheetData>
  <mergeCells count="8">
    <mergeCell ref="A11:B11"/>
    <mergeCell ref="C6:H6"/>
    <mergeCell ref="C7:C8"/>
    <mergeCell ref="D7:D8"/>
    <mergeCell ref="E7:E8"/>
    <mergeCell ref="F7:F8"/>
    <mergeCell ref="G7:G8"/>
    <mergeCell ref="H7:H8"/>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1" max="255" man="1"/>
  </rowBreaks>
</worksheet>
</file>

<file path=xl/worksheets/sheet26.xml><?xml version="1.0" encoding="utf-8"?>
<worksheet xmlns="http://schemas.openxmlformats.org/spreadsheetml/2006/main" xmlns:r="http://schemas.openxmlformats.org/officeDocument/2006/relationships">
  <dimension ref="A1:O70"/>
  <sheetViews>
    <sheetView workbookViewId="0" topLeftCell="A1">
      <selection activeCell="G16" sqref="G16"/>
    </sheetView>
  </sheetViews>
  <sheetFormatPr defaultColWidth="11.421875" defaultRowHeight="12.75"/>
  <cols>
    <col min="1" max="1" width="1.7109375" style="0" customWidth="1"/>
    <col min="2" max="2" width="17.7109375" style="0" customWidth="1"/>
    <col min="3" max="3" width="10.7109375" style="148" customWidth="1"/>
    <col min="4" max="6" width="10.7109375" style="0" customWidth="1"/>
    <col min="7" max="7" width="17.7109375" style="0" customWidth="1"/>
    <col min="8" max="13" width="8.7109375" style="0" customWidth="1"/>
  </cols>
  <sheetData>
    <row r="1" spans="1:15" ht="12.75">
      <c r="A1" s="2" t="s">
        <v>138</v>
      </c>
      <c r="B1" s="2"/>
      <c r="C1" s="144"/>
      <c r="D1" s="3"/>
      <c r="E1" s="3"/>
      <c r="F1" s="3"/>
      <c r="G1" s="3"/>
      <c r="H1" s="3"/>
      <c r="I1" s="3"/>
      <c r="J1" s="3"/>
      <c r="K1" s="3"/>
      <c r="L1" s="3"/>
      <c r="M1" s="3"/>
      <c r="N1" s="3"/>
      <c r="O1" s="3"/>
    </row>
    <row r="2" spans="1:15" ht="12.75">
      <c r="A2" s="2" t="s">
        <v>136</v>
      </c>
      <c r="B2" s="2"/>
      <c r="C2" s="144"/>
      <c r="D2" s="3"/>
      <c r="E2" s="3"/>
      <c r="F2" s="3"/>
      <c r="G2" s="3"/>
      <c r="H2" s="3"/>
      <c r="I2" s="3"/>
      <c r="J2" s="3"/>
      <c r="K2" s="3"/>
      <c r="L2" s="3"/>
      <c r="M2" s="3"/>
      <c r="N2" s="3"/>
      <c r="O2" s="3"/>
    </row>
    <row r="3" spans="1:15" ht="12.75">
      <c r="A3" s="3"/>
      <c r="B3" s="3"/>
      <c r="C3" s="144"/>
      <c r="D3" s="3"/>
      <c r="E3" s="3"/>
      <c r="F3" s="3"/>
      <c r="G3" s="3"/>
      <c r="H3" s="3"/>
      <c r="I3" s="3"/>
      <c r="J3" s="3"/>
      <c r="K3" s="3"/>
      <c r="L3" s="3"/>
      <c r="M3" s="3"/>
      <c r="N3" s="3"/>
      <c r="O3" s="3"/>
    </row>
    <row r="4" spans="1:15" ht="12.75">
      <c r="A4" s="156" t="s">
        <v>11</v>
      </c>
      <c r="B4" s="156"/>
      <c r="C4" s="144"/>
      <c r="D4" s="3"/>
      <c r="E4" s="3"/>
      <c r="F4" s="3"/>
      <c r="G4" s="3"/>
      <c r="H4" s="3"/>
      <c r="I4" s="3"/>
      <c r="J4" s="3"/>
      <c r="K4" s="3"/>
      <c r="L4" s="3"/>
      <c r="M4" s="3"/>
      <c r="N4" s="3"/>
      <c r="O4" s="3"/>
    </row>
    <row r="5" spans="1:15" ht="3" customHeight="1">
      <c r="A5" s="245"/>
      <c r="B5" s="104"/>
      <c r="C5" s="72" t="s">
        <v>135</v>
      </c>
      <c r="D5" s="80" t="s">
        <v>109</v>
      </c>
      <c r="E5" s="80"/>
      <c r="F5" s="80"/>
      <c r="G5" s="75"/>
      <c r="H5" s="3"/>
      <c r="I5" s="3"/>
      <c r="J5" s="3"/>
      <c r="K5" s="3"/>
      <c r="L5" s="3"/>
      <c r="M5" s="3"/>
      <c r="N5" s="3"/>
      <c r="O5" s="3"/>
    </row>
    <row r="6" spans="1:15" ht="12.75">
      <c r="A6" s="207" t="s">
        <v>93</v>
      </c>
      <c r="B6" s="244"/>
      <c r="C6" s="279" t="s">
        <v>137</v>
      </c>
      <c r="D6" s="279"/>
      <c r="E6" s="279"/>
      <c r="F6" s="280"/>
      <c r="G6" s="105" t="s">
        <v>66</v>
      </c>
      <c r="H6" s="3"/>
      <c r="I6" s="3"/>
      <c r="J6" s="3"/>
      <c r="K6" s="3"/>
      <c r="L6" s="3"/>
      <c r="M6" s="3"/>
      <c r="N6" s="3"/>
      <c r="O6" s="3"/>
    </row>
    <row r="7" spans="1:15" ht="12.75">
      <c r="A7" s="189"/>
      <c r="B7" s="209" t="s">
        <v>158</v>
      </c>
      <c r="C7" s="66">
        <v>0</v>
      </c>
      <c r="D7" s="141">
        <v>1</v>
      </c>
      <c r="E7" s="141">
        <v>2</v>
      </c>
      <c r="F7" s="66" t="s">
        <v>115</v>
      </c>
      <c r="G7" s="105" t="s">
        <v>62</v>
      </c>
      <c r="H7" s="3" t="s">
        <v>109</v>
      </c>
      <c r="I7" s="3" t="s">
        <v>109</v>
      </c>
      <c r="J7" s="3" t="s">
        <v>109</v>
      </c>
      <c r="K7" s="3" t="s">
        <v>109</v>
      </c>
      <c r="L7" s="3" t="s">
        <v>109</v>
      </c>
      <c r="M7" s="3" t="s">
        <v>109</v>
      </c>
      <c r="N7" s="3" t="s">
        <v>109</v>
      </c>
      <c r="O7" s="3"/>
    </row>
    <row r="8" spans="1:15" ht="3" customHeight="1">
      <c r="A8" s="246" t="s">
        <v>108</v>
      </c>
      <c r="B8" s="167"/>
      <c r="C8" s="145"/>
      <c r="D8" s="33"/>
      <c r="E8" s="33"/>
      <c r="F8" s="15"/>
      <c r="G8" s="55"/>
      <c r="O8" s="3"/>
    </row>
    <row r="9" spans="1:15" ht="12.75">
      <c r="A9" s="245"/>
      <c r="B9" s="104"/>
      <c r="C9" s="72" t="s">
        <v>109</v>
      </c>
      <c r="D9" s="82" t="s">
        <v>109</v>
      </c>
      <c r="E9" s="82" t="s">
        <v>109</v>
      </c>
      <c r="F9" s="80"/>
      <c r="G9" s="75"/>
      <c r="O9" s="3"/>
    </row>
    <row r="10" spans="1:15" ht="24" customHeight="1">
      <c r="A10" s="282" t="s">
        <v>13</v>
      </c>
      <c r="B10" s="283"/>
      <c r="C10" s="150">
        <v>41272</v>
      </c>
      <c r="D10" s="30">
        <v>6085</v>
      </c>
      <c r="E10" s="30">
        <v>1574</v>
      </c>
      <c r="F10" s="8">
        <v>643</v>
      </c>
      <c r="G10" s="22">
        <f>SUM(C10:F10)</f>
        <v>49574</v>
      </c>
      <c r="O10" s="3"/>
    </row>
    <row r="11" spans="1:15" ht="12.75">
      <c r="A11" s="206"/>
      <c r="B11" s="209"/>
      <c r="C11" s="150"/>
      <c r="D11" s="30"/>
      <c r="E11" s="30"/>
      <c r="F11" s="8"/>
      <c r="G11" s="22"/>
      <c r="O11" s="3"/>
    </row>
    <row r="12" spans="1:15" ht="12.75">
      <c r="A12" s="207" t="s">
        <v>110</v>
      </c>
      <c r="B12" s="244"/>
      <c r="C12" s="150">
        <v>31232</v>
      </c>
      <c r="D12" s="30">
        <v>4789</v>
      </c>
      <c r="E12" s="30">
        <v>1199</v>
      </c>
      <c r="F12" s="8">
        <v>502</v>
      </c>
      <c r="G12" s="22">
        <f>SUM(C12:F12)</f>
        <v>37722</v>
      </c>
      <c r="O12" s="3"/>
    </row>
    <row r="13" spans="1:15" ht="12.75">
      <c r="A13" s="247"/>
      <c r="B13" s="209" t="s">
        <v>161</v>
      </c>
      <c r="C13" s="146">
        <v>1726</v>
      </c>
      <c r="D13" s="31">
        <v>248</v>
      </c>
      <c r="E13" s="31">
        <v>71</v>
      </c>
      <c r="F13" s="10">
        <v>31</v>
      </c>
      <c r="G13" s="22">
        <f aca="true" t="shared" si="0" ref="G13:G69">SUM(C13:F13)</f>
        <v>2076</v>
      </c>
      <c r="O13" s="3"/>
    </row>
    <row r="14" spans="1:15" ht="12.75">
      <c r="A14" s="247"/>
      <c r="B14" s="209" t="s">
        <v>162</v>
      </c>
      <c r="C14" s="146">
        <v>4305</v>
      </c>
      <c r="D14" s="31">
        <v>727</v>
      </c>
      <c r="E14" s="31">
        <v>204</v>
      </c>
      <c r="F14" s="10">
        <v>93</v>
      </c>
      <c r="G14" s="22">
        <f t="shared" si="0"/>
        <v>5329</v>
      </c>
      <c r="O14" s="3"/>
    </row>
    <row r="15" spans="1:15" ht="12.75">
      <c r="A15" s="247"/>
      <c r="B15" s="209" t="s">
        <v>163</v>
      </c>
      <c r="C15" s="146">
        <v>1124</v>
      </c>
      <c r="D15" s="31">
        <v>233</v>
      </c>
      <c r="E15" s="31">
        <v>67</v>
      </c>
      <c r="F15" s="10">
        <v>39</v>
      </c>
      <c r="G15" s="22">
        <f t="shared" si="0"/>
        <v>1463</v>
      </c>
      <c r="O15" s="3"/>
    </row>
    <row r="16" spans="1:15" ht="12.75">
      <c r="A16" s="247"/>
      <c r="B16" s="209" t="s">
        <v>164</v>
      </c>
      <c r="C16" s="146">
        <v>2223</v>
      </c>
      <c r="D16" s="31">
        <v>299</v>
      </c>
      <c r="E16" s="31">
        <v>89</v>
      </c>
      <c r="F16" s="10">
        <v>34</v>
      </c>
      <c r="G16" s="22">
        <f t="shared" si="0"/>
        <v>2645</v>
      </c>
      <c r="O16" s="3"/>
    </row>
    <row r="17" spans="1:15" ht="12.75">
      <c r="A17" s="247"/>
      <c r="B17" s="209" t="s">
        <v>165</v>
      </c>
      <c r="C17" s="146">
        <v>2537</v>
      </c>
      <c r="D17" s="31">
        <v>235</v>
      </c>
      <c r="E17" s="31">
        <v>46</v>
      </c>
      <c r="F17" s="10">
        <v>22</v>
      </c>
      <c r="G17" s="22">
        <f t="shared" si="0"/>
        <v>2840</v>
      </c>
      <c r="O17" s="3"/>
    </row>
    <row r="18" spans="1:15" ht="12.75">
      <c r="A18" s="247"/>
      <c r="B18" s="209" t="s">
        <v>166</v>
      </c>
      <c r="C18" s="146">
        <v>1866</v>
      </c>
      <c r="D18" s="31">
        <v>401</v>
      </c>
      <c r="E18" s="31">
        <v>94</v>
      </c>
      <c r="F18" s="10">
        <v>45</v>
      </c>
      <c r="G18" s="22">
        <f t="shared" si="0"/>
        <v>2406</v>
      </c>
      <c r="O18" s="3"/>
    </row>
    <row r="19" spans="1:15" ht="12.75">
      <c r="A19" s="247"/>
      <c r="B19" s="209" t="s">
        <v>167</v>
      </c>
      <c r="C19" s="146">
        <v>1456</v>
      </c>
      <c r="D19" s="31">
        <v>219</v>
      </c>
      <c r="E19" s="31">
        <v>55</v>
      </c>
      <c r="F19" s="10">
        <v>11</v>
      </c>
      <c r="G19" s="22">
        <f t="shared" si="0"/>
        <v>1741</v>
      </c>
      <c r="O19" s="3"/>
    </row>
    <row r="20" spans="1:15" ht="12.75">
      <c r="A20" s="247"/>
      <c r="B20" s="209" t="s">
        <v>168</v>
      </c>
      <c r="C20" s="146">
        <v>5348</v>
      </c>
      <c r="D20" s="31">
        <v>787</v>
      </c>
      <c r="E20" s="31">
        <v>190</v>
      </c>
      <c r="F20" s="10">
        <v>62</v>
      </c>
      <c r="G20" s="22">
        <f t="shared" si="0"/>
        <v>6387</v>
      </c>
      <c r="O20" s="3"/>
    </row>
    <row r="21" spans="1:15" ht="12.75">
      <c r="A21" s="247"/>
      <c r="B21" s="209" t="s">
        <v>169</v>
      </c>
      <c r="C21" s="146">
        <v>2888</v>
      </c>
      <c r="D21" s="31">
        <v>397</v>
      </c>
      <c r="E21" s="31">
        <v>105</v>
      </c>
      <c r="F21" s="10">
        <v>34</v>
      </c>
      <c r="G21" s="22">
        <f t="shared" si="0"/>
        <v>3424</v>
      </c>
      <c r="O21" s="3"/>
    </row>
    <row r="22" spans="1:15" ht="12.75">
      <c r="A22" s="247"/>
      <c r="B22" s="209" t="s">
        <v>170</v>
      </c>
      <c r="C22" s="146">
        <v>4345</v>
      </c>
      <c r="D22" s="31">
        <v>506</v>
      </c>
      <c r="E22" s="31">
        <v>92</v>
      </c>
      <c r="F22" s="10">
        <v>42</v>
      </c>
      <c r="G22" s="22">
        <f t="shared" si="0"/>
        <v>4985</v>
      </c>
      <c r="O22" s="3"/>
    </row>
    <row r="23" spans="1:15" ht="12.75">
      <c r="A23" s="247"/>
      <c r="B23" s="209" t="s">
        <v>171</v>
      </c>
      <c r="C23" s="146">
        <v>1424</v>
      </c>
      <c r="D23" s="31">
        <v>379</v>
      </c>
      <c r="E23" s="31">
        <v>102</v>
      </c>
      <c r="F23" s="10">
        <v>52</v>
      </c>
      <c r="G23" s="22">
        <f t="shared" si="0"/>
        <v>1957</v>
      </c>
      <c r="O23" s="3"/>
    </row>
    <row r="24" spans="1:15" ht="12.75">
      <c r="A24" s="247"/>
      <c r="B24" s="209" t="s">
        <v>172</v>
      </c>
      <c r="C24" s="146">
        <v>938</v>
      </c>
      <c r="D24" s="31">
        <v>139</v>
      </c>
      <c r="E24" s="31">
        <v>40</v>
      </c>
      <c r="F24" s="10">
        <v>18</v>
      </c>
      <c r="G24" s="22">
        <f t="shared" si="0"/>
        <v>1135</v>
      </c>
      <c r="O24" s="3"/>
    </row>
    <row r="25" spans="1:15" ht="12.75">
      <c r="A25" s="247"/>
      <c r="B25" s="209" t="s">
        <v>173</v>
      </c>
      <c r="C25" s="146">
        <v>1052</v>
      </c>
      <c r="D25" s="31">
        <v>219</v>
      </c>
      <c r="E25" s="31">
        <v>44</v>
      </c>
      <c r="F25" s="10">
        <v>19</v>
      </c>
      <c r="G25" s="22">
        <f t="shared" si="0"/>
        <v>1334</v>
      </c>
      <c r="O25" s="3"/>
    </row>
    <row r="26" spans="1:15" ht="12.75">
      <c r="A26" s="206"/>
      <c r="B26" s="209"/>
      <c r="C26" s="146"/>
      <c r="D26" s="31"/>
      <c r="E26" s="31"/>
      <c r="F26" s="10"/>
      <c r="G26" s="22"/>
      <c r="O26" s="3"/>
    </row>
    <row r="27" spans="1:15" ht="12.75">
      <c r="A27" s="207" t="s">
        <v>86</v>
      </c>
      <c r="B27" s="244"/>
      <c r="C27" s="150">
        <v>4803</v>
      </c>
      <c r="D27" s="30">
        <v>626</v>
      </c>
      <c r="E27" s="30">
        <v>199</v>
      </c>
      <c r="F27" s="8">
        <v>81</v>
      </c>
      <c r="G27" s="22">
        <f>SUM(C27:F27)</f>
        <v>5709</v>
      </c>
      <c r="O27" s="3"/>
    </row>
    <row r="28" spans="1:15" ht="12.75">
      <c r="A28" s="247"/>
      <c r="B28" s="209" t="s">
        <v>174</v>
      </c>
      <c r="C28" s="146">
        <v>919</v>
      </c>
      <c r="D28" s="31">
        <v>212</v>
      </c>
      <c r="E28" s="31">
        <v>81</v>
      </c>
      <c r="F28" s="10">
        <v>41</v>
      </c>
      <c r="G28" s="22">
        <f t="shared" si="0"/>
        <v>1253</v>
      </c>
      <c r="H28" s="137"/>
      <c r="O28" s="3"/>
    </row>
    <row r="29" spans="1:15" ht="12.75">
      <c r="A29" s="247"/>
      <c r="B29" s="209" t="s">
        <v>175</v>
      </c>
      <c r="C29" s="146">
        <v>930</v>
      </c>
      <c r="D29" s="31">
        <v>113</v>
      </c>
      <c r="E29" s="31">
        <v>48</v>
      </c>
      <c r="F29" s="10">
        <v>13</v>
      </c>
      <c r="G29" s="22">
        <f t="shared" si="0"/>
        <v>1104</v>
      </c>
      <c r="O29" s="3"/>
    </row>
    <row r="30" spans="1:15" ht="12.75">
      <c r="A30" s="247"/>
      <c r="B30" s="209" t="s">
        <v>176</v>
      </c>
      <c r="C30" s="146">
        <v>225</v>
      </c>
      <c r="D30" s="31">
        <v>2</v>
      </c>
      <c r="E30" s="31">
        <v>0</v>
      </c>
      <c r="F30" s="10">
        <v>0</v>
      </c>
      <c r="G30" s="22">
        <f t="shared" si="0"/>
        <v>227</v>
      </c>
      <c r="O30" s="3"/>
    </row>
    <row r="31" spans="1:15" ht="12.75">
      <c r="A31" s="247"/>
      <c r="B31" s="209" t="s">
        <v>177</v>
      </c>
      <c r="C31" s="146">
        <v>810</v>
      </c>
      <c r="D31" s="31">
        <v>61</v>
      </c>
      <c r="E31" s="31">
        <v>21</v>
      </c>
      <c r="F31" s="10">
        <v>10</v>
      </c>
      <c r="G31" s="22">
        <f t="shared" si="0"/>
        <v>902</v>
      </c>
      <c r="O31" s="3"/>
    </row>
    <row r="32" spans="1:15" ht="12.75">
      <c r="A32" s="247"/>
      <c r="B32" s="209" t="s">
        <v>178</v>
      </c>
      <c r="C32" s="146">
        <v>712</v>
      </c>
      <c r="D32" s="31">
        <v>42</v>
      </c>
      <c r="E32" s="31">
        <v>8</v>
      </c>
      <c r="F32" s="10">
        <v>1</v>
      </c>
      <c r="G32" s="22">
        <f t="shared" si="0"/>
        <v>763</v>
      </c>
      <c r="O32" s="3"/>
    </row>
    <row r="33" spans="1:15" ht="12.75">
      <c r="A33" s="247"/>
      <c r="B33" s="209" t="s">
        <v>179</v>
      </c>
      <c r="C33" s="146">
        <v>514</v>
      </c>
      <c r="D33" s="31">
        <v>101</v>
      </c>
      <c r="E33" s="31">
        <v>21</v>
      </c>
      <c r="F33" s="10">
        <v>8</v>
      </c>
      <c r="G33" s="22">
        <f t="shared" si="0"/>
        <v>644</v>
      </c>
      <c r="O33" s="3"/>
    </row>
    <row r="34" spans="1:15" ht="12.75">
      <c r="A34" s="247"/>
      <c r="B34" s="209" t="s">
        <v>180</v>
      </c>
      <c r="C34" s="146">
        <v>693</v>
      </c>
      <c r="D34" s="31">
        <v>95</v>
      </c>
      <c r="E34" s="31">
        <v>20</v>
      </c>
      <c r="F34" s="10">
        <v>8</v>
      </c>
      <c r="G34" s="22">
        <f>SUM(C34:F34)</f>
        <v>816</v>
      </c>
      <c r="O34" s="3"/>
    </row>
    <row r="35" spans="1:15" ht="12.75">
      <c r="A35" s="206"/>
      <c r="B35" s="209"/>
      <c r="C35" s="146"/>
      <c r="D35" s="31"/>
      <c r="E35" s="31"/>
      <c r="F35" s="10"/>
      <c r="G35" s="22"/>
      <c r="O35" s="3"/>
    </row>
    <row r="36" spans="1:15" ht="12.75">
      <c r="A36" s="207" t="s">
        <v>111</v>
      </c>
      <c r="B36" s="244"/>
      <c r="C36" s="150">
        <v>1440</v>
      </c>
      <c r="D36" s="30">
        <v>210</v>
      </c>
      <c r="E36" s="30">
        <v>47</v>
      </c>
      <c r="F36" s="8">
        <v>12</v>
      </c>
      <c r="G36" s="22">
        <f>SUM(C36:F36)</f>
        <v>1709</v>
      </c>
      <c r="O36" s="3"/>
    </row>
    <row r="37" spans="1:15" ht="12.75">
      <c r="A37" s="247"/>
      <c r="B37" s="209" t="s">
        <v>181</v>
      </c>
      <c r="C37" s="146">
        <v>107</v>
      </c>
      <c r="D37" s="31">
        <v>10</v>
      </c>
      <c r="E37" s="31">
        <v>2</v>
      </c>
      <c r="F37" s="10">
        <v>0</v>
      </c>
      <c r="G37" s="22">
        <f t="shared" si="0"/>
        <v>119</v>
      </c>
      <c r="O37" s="3"/>
    </row>
    <row r="38" spans="1:15" ht="12.75">
      <c r="A38" s="247"/>
      <c r="B38" s="209" t="s">
        <v>182</v>
      </c>
      <c r="C38" s="146">
        <v>307</v>
      </c>
      <c r="D38" s="31">
        <v>59</v>
      </c>
      <c r="E38" s="31">
        <v>20</v>
      </c>
      <c r="F38" s="10">
        <v>7</v>
      </c>
      <c r="G38" s="22">
        <f t="shared" si="0"/>
        <v>393</v>
      </c>
      <c r="O38" s="3"/>
    </row>
    <row r="39" spans="1:15" ht="12.75">
      <c r="A39" s="247"/>
      <c r="B39" s="209" t="s">
        <v>183</v>
      </c>
      <c r="C39" s="146">
        <v>444</v>
      </c>
      <c r="D39" s="31">
        <v>93</v>
      </c>
      <c r="E39" s="31">
        <v>15</v>
      </c>
      <c r="F39" s="10">
        <v>0</v>
      </c>
      <c r="G39" s="22">
        <f t="shared" si="0"/>
        <v>552</v>
      </c>
      <c r="O39" s="3"/>
    </row>
    <row r="40" spans="1:15" ht="12.75">
      <c r="A40" s="247"/>
      <c r="B40" s="209" t="s">
        <v>184</v>
      </c>
      <c r="C40" s="146">
        <v>115</v>
      </c>
      <c r="D40" s="31">
        <v>4</v>
      </c>
      <c r="E40" s="31">
        <v>0</v>
      </c>
      <c r="F40" s="10">
        <v>0</v>
      </c>
      <c r="G40" s="22">
        <f t="shared" si="0"/>
        <v>119</v>
      </c>
      <c r="O40" s="3"/>
    </row>
    <row r="41" spans="1:15" ht="12.75">
      <c r="A41" s="247"/>
      <c r="B41" s="209" t="s">
        <v>185</v>
      </c>
      <c r="C41" s="146">
        <v>114</v>
      </c>
      <c r="D41" s="31">
        <v>4</v>
      </c>
      <c r="E41" s="31">
        <v>0</v>
      </c>
      <c r="F41" s="10">
        <v>1</v>
      </c>
      <c r="G41" s="22">
        <f t="shared" si="0"/>
        <v>119</v>
      </c>
      <c r="O41" s="3"/>
    </row>
    <row r="42" spans="1:15" ht="12.75">
      <c r="A42" s="247"/>
      <c r="B42" s="209" t="s">
        <v>186</v>
      </c>
      <c r="C42" s="146">
        <v>353</v>
      </c>
      <c r="D42" s="31">
        <v>40</v>
      </c>
      <c r="E42" s="31">
        <v>10</v>
      </c>
      <c r="F42" s="10">
        <v>4</v>
      </c>
      <c r="G42" s="22">
        <f t="shared" si="0"/>
        <v>407</v>
      </c>
      <c r="O42" s="3"/>
    </row>
    <row r="43" spans="1:15" ht="12.75">
      <c r="A43" s="206"/>
      <c r="B43" s="209"/>
      <c r="C43" s="146"/>
      <c r="D43" s="31"/>
      <c r="E43" s="31"/>
      <c r="F43" s="10"/>
      <c r="G43" s="22"/>
      <c r="O43" s="3"/>
    </row>
    <row r="44" spans="1:15" ht="12.75">
      <c r="A44" s="207" t="s">
        <v>112</v>
      </c>
      <c r="B44" s="244"/>
      <c r="C44" s="150">
        <v>1159</v>
      </c>
      <c r="D44" s="30">
        <v>170</v>
      </c>
      <c r="E44" s="30">
        <v>57</v>
      </c>
      <c r="F44" s="8">
        <v>16</v>
      </c>
      <c r="G44" s="22">
        <f>SUM(C44:F44)</f>
        <v>1402</v>
      </c>
      <c r="O44" s="3"/>
    </row>
    <row r="45" spans="1:15" ht="12.75">
      <c r="A45" s="247"/>
      <c r="B45" s="209" t="s">
        <v>187</v>
      </c>
      <c r="C45" s="146">
        <v>120</v>
      </c>
      <c r="D45" s="31">
        <v>51</v>
      </c>
      <c r="E45" s="31">
        <v>28</v>
      </c>
      <c r="F45" s="10">
        <v>9</v>
      </c>
      <c r="G45" s="22">
        <f t="shared" si="0"/>
        <v>208</v>
      </c>
      <c r="O45" s="3"/>
    </row>
    <row r="46" spans="1:15" ht="12.75">
      <c r="A46" s="247"/>
      <c r="B46" s="209" t="s">
        <v>188</v>
      </c>
      <c r="C46" s="146">
        <v>83</v>
      </c>
      <c r="D46" s="31">
        <v>7</v>
      </c>
      <c r="E46" s="31">
        <v>3</v>
      </c>
      <c r="F46" s="10">
        <v>0</v>
      </c>
      <c r="G46" s="22">
        <f t="shared" si="0"/>
        <v>93</v>
      </c>
      <c r="O46" s="3"/>
    </row>
    <row r="47" spans="1:15" ht="12.75">
      <c r="A47" s="247"/>
      <c r="B47" s="209" t="s">
        <v>189</v>
      </c>
      <c r="C47" s="146">
        <v>186</v>
      </c>
      <c r="D47" s="31">
        <v>0</v>
      </c>
      <c r="E47" s="31">
        <v>0</v>
      </c>
      <c r="F47" s="10">
        <v>0</v>
      </c>
      <c r="G47" s="22">
        <f t="shared" si="0"/>
        <v>186</v>
      </c>
      <c r="O47" s="3"/>
    </row>
    <row r="48" spans="1:15" ht="12.75">
      <c r="A48" s="247"/>
      <c r="B48" s="209" t="s">
        <v>190</v>
      </c>
      <c r="C48" s="146">
        <v>372</v>
      </c>
      <c r="D48" s="31">
        <v>44</v>
      </c>
      <c r="E48" s="31">
        <v>12</v>
      </c>
      <c r="F48" s="10">
        <v>4</v>
      </c>
      <c r="G48" s="22">
        <f t="shared" si="0"/>
        <v>432</v>
      </c>
      <c r="O48" s="3"/>
    </row>
    <row r="49" spans="1:15" ht="12.75">
      <c r="A49" s="247"/>
      <c r="B49" s="209" t="s">
        <v>191</v>
      </c>
      <c r="C49" s="146">
        <v>398</v>
      </c>
      <c r="D49" s="31">
        <v>68</v>
      </c>
      <c r="E49" s="31">
        <v>14</v>
      </c>
      <c r="F49" s="10">
        <v>3</v>
      </c>
      <c r="G49" s="22">
        <f t="shared" si="0"/>
        <v>483</v>
      </c>
      <c r="O49" s="3"/>
    </row>
    <row r="50" spans="1:15" ht="12.75">
      <c r="A50" s="246"/>
      <c r="B50" s="167"/>
      <c r="C50" s="149"/>
      <c r="D50" s="60"/>
      <c r="E50" s="60"/>
      <c r="F50" s="59"/>
      <c r="G50" s="115"/>
      <c r="O50" s="3"/>
    </row>
    <row r="51" spans="1:15" ht="12.75">
      <c r="A51" s="102"/>
      <c r="B51" s="7"/>
      <c r="C51" s="146"/>
      <c r="D51" s="31"/>
      <c r="E51" s="31"/>
      <c r="F51" s="10"/>
      <c r="G51" s="22"/>
      <c r="O51" s="3"/>
    </row>
    <row r="52" spans="1:15" ht="12.75">
      <c r="A52" s="207" t="s">
        <v>113</v>
      </c>
      <c r="B52" s="244"/>
      <c r="C52" s="150">
        <v>2638</v>
      </c>
      <c r="D52" s="30">
        <v>290</v>
      </c>
      <c r="E52" s="30">
        <v>72</v>
      </c>
      <c r="F52" s="8">
        <v>32</v>
      </c>
      <c r="G52" s="22">
        <f>SUM(C52:F52)</f>
        <v>3032</v>
      </c>
      <c r="O52" s="3"/>
    </row>
    <row r="53" spans="1:15" ht="12.75">
      <c r="A53" s="247"/>
      <c r="B53" s="209" t="s">
        <v>192</v>
      </c>
      <c r="C53" s="146">
        <v>64</v>
      </c>
      <c r="D53" s="31">
        <v>37</v>
      </c>
      <c r="E53" s="31">
        <v>17</v>
      </c>
      <c r="F53" s="10">
        <v>12</v>
      </c>
      <c r="G53" s="22">
        <f t="shared" si="0"/>
        <v>130</v>
      </c>
      <c r="O53" s="3"/>
    </row>
    <row r="54" spans="1:15" ht="12.75">
      <c r="A54" s="247"/>
      <c r="B54" s="209" t="s">
        <v>193</v>
      </c>
      <c r="C54" s="146">
        <v>210</v>
      </c>
      <c r="D54" s="31">
        <v>24</v>
      </c>
      <c r="E54" s="31">
        <v>3</v>
      </c>
      <c r="F54" s="10">
        <v>6</v>
      </c>
      <c r="G54" s="22">
        <f t="shared" si="0"/>
        <v>243</v>
      </c>
      <c r="O54" s="3"/>
    </row>
    <row r="55" spans="1:15" ht="12.75">
      <c r="A55" s="247"/>
      <c r="B55" s="209" t="s">
        <v>194</v>
      </c>
      <c r="C55" s="146">
        <v>234</v>
      </c>
      <c r="D55" s="31">
        <v>23</v>
      </c>
      <c r="E55" s="31">
        <v>5</v>
      </c>
      <c r="F55" s="10">
        <v>1</v>
      </c>
      <c r="G55" s="22">
        <f t="shared" si="0"/>
        <v>263</v>
      </c>
      <c r="O55" s="3"/>
    </row>
    <row r="56" spans="1:15" ht="12.75">
      <c r="A56" s="247"/>
      <c r="B56" s="209" t="s">
        <v>195</v>
      </c>
      <c r="C56" s="146">
        <v>69</v>
      </c>
      <c r="D56" s="31">
        <v>2</v>
      </c>
      <c r="E56" s="31">
        <v>0</v>
      </c>
      <c r="F56" s="10">
        <v>0</v>
      </c>
      <c r="G56" s="22">
        <f t="shared" si="0"/>
        <v>71</v>
      </c>
      <c r="O56" s="3"/>
    </row>
    <row r="57" spans="1:15" ht="12.75">
      <c r="A57" s="247"/>
      <c r="B57" s="209" t="s">
        <v>145</v>
      </c>
      <c r="C57" s="146">
        <v>190</v>
      </c>
      <c r="D57" s="31">
        <v>12</v>
      </c>
      <c r="E57" s="31">
        <v>1</v>
      </c>
      <c r="F57" s="10">
        <v>0</v>
      </c>
      <c r="G57" s="22">
        <f t="shared" si="0"/>
        <v>203</v>
      </c>
      <c r="O57" s="3"/>
    </row>
    <row r="58" spans="1:15" ht="12.75">
      <c r="A58" s="247"/>
      <c r="B58" s="209" t="s">
        <v>196</v>
      </c>
      <c r="C58" s="146">
        <v>260</v>
      </c>
      <c r="D58" s="31">
        <v>28</v>
      </c>
      <c r="E58" s="31">
        <v>14</v>
      </c>
      <c r="F58" s="10">
        <v>1</v>
      </c>
      <c r="G58" s="22">
        <f t="shared" si="0"/>
        <v>303</v>
      </c>
      <c r="O58" s="3"/>
    </row>
    <row r="59" spans="1:15" ht="12.75">
      <c r="A59" s="247"/>
      <c r="B59" s="209" t="s">
        <v>197</v>
      </c>
      <c r="C59" s="146">
        <v>26</v>
      </c>
      <c r="D59" s="31">
        <v>10</v>
      </c>
      <c r="E59" s="31">
        <v>2</v>
      </c>
      <c r="F59" s="10">
        <v>1</v>
      </c>
      <c r="G59" s="22">
        <f t="shared" si="0"/>
        <v>39</v>
      </c>
      <c r="O59" s="3"/>
    </row>
    <row r="60" spans="1:15" ht="12.75">
      <c r="A60" s="247"/>
      <c r="B60" s="209" t="s">
        <v>198</v>
      </c>
      <c r="C60" s="146">
        <v>212</v>
      </c>
      <c r="D60" s="31">
        <v>8</v>
      </c>
      <c r="E60" s="31">
        <v>1</v>
      </c>
      <c r="F60" s="10">
        <v>0</v>
      </c>
      <c r="G60" s="22">
        <f t="shared" si="0"/>
        <v>221</v>
      </c>
      <c r="O60" s="3"/>
    </row>
    <row r="61" spans="1:15" ht="12.75">
      <c r="A61" s="247"/>
      <c r="B61" s="209" t="s">
        <v>199</v>
      </c>
      <c r="C61" s="146">
        <v>285</v>
      </c>
      <c r="D61" s="31">
        <v>10</v>
      </c>
      <c r="E61" s="31">
        <v>3</v>
      </c>
      <c r="F61" s="10">
        <v>0</v>
      </c>
      <c r="G61" s="22">
        <f t="shared" si="0"/>
        <v>298</v>
      </c>
      <c r="O61" s="3"/>
    </row>
    <row r="62" spans="1:15" ht="12.75">
      <c r="A62" s="247"/>
      <c r="B62" s="209" t="s">
        <v>200</v>
      </c>
      <c r="C62" s="146">
        <v>89</v>
      </c>
      <c r="D62" s="31">
        <v>0</v>
      </c>
      <c r="E62" s="31">
        <v>0</v>
      </c>
      <c r="F62" s="10">
        <v>0</v>
      </c>
      <c r="G62" s="22">
        <f t="shared" si="0"/>
        <v>89</v>
      </c>
      <c r="O62" s="3"/>
    </row>
    <row r="63" spans="1:15" ht="12.75">
      <c r="A63" s="247"/>
      <c r="B63" s="209" t="s">
        <v>201</v>
      </c>
      <c r="C63" s="146">
        <v>67</v>
      </c>
      <c r="D63" s="31">
        <v>2</v>
      </c>
      <c r="E63" s="31">
        <v>0</v>
      </c>
      <c r="F63" s="10">
        <v>0</v>
      </c>
      <c r="G63" s="22">
        <f t="shared" si="0"/>
        <v>69</v>
      </c>
      <c r="O63" s="3"/>
    </row>
    <row r="64" spans="1:15" ht="12.75">
      <c r="A64" s="247"/>
      <c r="B64" s="209" t="s">
        <v>202</v>
      </c>
      <c r="C64" s="146">
        <v>33</v>
      </c>
      <c r="D64" s="31">
        <v>1</v>
      </c>
      <c r="E64" s="31">
        <v>0</v>
      </c>
      <c r="F64" s="10">
        <v>0</v>
      </c>
      <c r="G64" s="22">
        <f t="shared" si="0"/>
        <v>34</v>
      </c>
      <c r="O64" s="3"/>
    </row>
    <row r="65" spans="1:15" ht="12.75">
      <c r="A65" s="247"/>
      <c r="B65" s="209" t="s">
        <v>203</v>
      </c>
      <c r="C65" s="146">
        <v>477</v>
      </c>
      <c r="D65" s="31">
        <v>100</v>
      </c>
      <c r="E65" s="31">
        <v>23</v>
      </c>
      <c r="F65" s="10">
        <v>10</v>
      </c>
      <c r="G65" s="22">
        <f t="shared" si="0"/>
        <v>610</v>
      </c>
      <c r="O65" s="3"/>
    </row>
    <row r="66" spans="1:15" ht="12.75">
      <c r="A66" s="247"/>
      <c r="B66" s="209" t="s">
        <v>204</v>
      </c>
      <c r="C66" s="146">
        <v>96</v>
      </c>
      <c r="D66" s="31">
        <v>7</v>
      </c>
      <c r="E66" s="31">
        <v>0</v>
      </c>
      <c r="F66" s="10">
        <v>0</v>
      </c>
      <c r="G66" s="22">
        <f t="shared" si="0"/>
        <v>103</v>
      </c>
      <c r="O66" s="3"/>
    </row>
    <row r="67" spans="1:15" ht="12.75">
      <c r="A67" s="247"/>
      <c r="B67" s="209" t="s">
        <v>205</v>
      </c>
      <c r="C67" s="146">
        <v>230</v>
      </c>
      <c r="D67" s="31">
        <v>13</v>
      </c>
      <c r="E67" s="31">
        <v>2</v>
      </c>
      <c r="F67" s="10">
        <v>0</v>
      </c>
      <c r="G67" s="22">
        <f t="shared" si="0"/>
        <v>245</v>
      </c>
      <c r="O67" s="3"/>
    </row>
    <row r="68" spans="1:15" ht="12.75">
      <c r="A68" s="247"/>
      <c r="B68" s="209" t="s">
        <v>206</v>
      </c>
      <c r="C68" s="146">
        <v>40</v>
      </c>
      <c r="D68" s="31">
        <v>10</v>
      </c>
      <c r="E68" s="31">
        <v>1</v>
      </c>
      <c r="F68" s="10">
        <v>1</v>
      </c>
      <c r="G68" s="22">
        <f t="shared" si="0"/>
        <v>52</v>
      </c>
      <c r="O68" s="3"/>
    </row>
    <row r="69" spans="1:15" ht="12.75">
      <c r="A69" s="247"/>
      <c r="B69" s="209" t="s">
        <v>207</v>
      </c>
      <c r="C69" s="146">
        <v>56</v>
      </c>
      <c r="D69" s="31">
        <v>3</v>
      </c>
      <c r="E69" s="31">
        <v>0</v>
      </c>
      <c r="F69" s="10">
        <v>0</v>
      </c>
      <c r="G69" s="22">
        <f t="shared" si="0"/>
        <v>59</v>
      </c>
      <c r="O69" s="3"/>
    </row>
    <row r="70" spans="1:15" ht="12.75">
      <c r="A70" s="246" t="s">
        <v>108</v>
      </c>
      <c r="B70" s="167"/>
      <c r="C70" s="147" t="s">
        <v>109</v>
      </c>
      <c r="D70" s="57" t="s">
        <v>109</v>
      </c>
      <c r="E70" s="57" t="s">
        <v>109</v>
      </c>
      <c r="F70" s="56"/>
      <c r="G70" s="55"/>
      <c r="H70" s="3" t="s">
        <v>109</v>
      </c>
      <c r="I70" s="3" t="s">
        <v>109</v>
      </c>
      <c r="J70" s="3" t="s">
        <v>109</v>
      </c>
      <c r="K70" s="3" t="s">
        <v>109</v>
      </c>
      <c r="L70" s="3" t="s">
        <v>109</v>
      </c>
      <c r="M70" s="3" t="s">
        <v>109</v>
      </c>
      <c r="N70" s="3" t="s">
        <v>109</v>
      </c>
      <c r="O70" s="3"/>
    </row>
  </sheetData>
  <mergeCells count="2">
    <mergeCell ref="A10:B10"/>
    <mergeCell ref="C6:F6"/>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0" max="255" man="1"/>
  </rowBreaks>
</worksheet>
</file>

<file path=xl/worksheets/sheet27.xml><?xml version="1.0" encoding="utf-8"?>
<worksheet xmlns="http://schemas.openxmlformats.org/spreadsheetml/2006/main" xmlns:r="http://schemas.openxmlformats.org/officeDocument/2006/relationships">
  <dimension ref="A1:H71"/>
  <sheetViews>
    <sheetView workbookViewId="0" topLeftCell="A1">
      <selection activeCell="G6" sqref="G6:G8"/>
    </sheetView>
  </sheetViews>
  <sheetFormatPr defaultColWidth="11.421875" defaultRowHeight="12.75"/>
  <cols>
    <col min="1" max="1" width="1.7109375" style="0" customWidth="1"/>
    <col min="2" max="2" width="16.7109375" style="0" customWidth="1"/>
    <col min="7" max="7" width="16.7109375" style="0" customWidth="1"/>
  </cols>
  <sheetData>
    <row r="1" spans="1:8" ht="12.75">
      <c r="A1" s="2" t="s">
        <v>254</v>
      </c>
      <c r="B1" s="3"/>
      <c r="C1" s="3"/>
      <c r="D1" s="3"/>
      <c r="E1" s="3"/>
      <c r="F1" s="3"/>
      <c r="G1" s="3"/>
      <c r="H1" s="3"/>
    </row>
    <row r="2" spans="1:8" ht="12.75">
      <c r="A2" s="2" t="s">
        <v>233</v>
      </c>
      <c r="B2" s="3"/>
      <c r="C2" s="3"/>
      <c r="D2" s="3"/>
      <c r="E2" s="3"/>
      <c r="F2" s="3"/>
      <c r="G2" s="3"/>
      <c r="H2" s="3"/>
    </row>
    <row r="3" spans="1:8" ht="12.75">
      <c r="A3" s="3"/>
      <c r="B3" s="3"/>
      <c r="C3" s="3"/>
      <c r="D3" s="3"/>
      <c r="E3" s="3"/>
      <c r="F3" s="3"/>
      <c r="G3" s="3"/>
      <c r="H3" s="3"/>
    </row>
    <row r="4" spans="1:8" ht="12.75">
      <c r="A4" s="156" t="s">
        <v>11</v>
      </c>
      <c r="B4" s="156"/>
      <c r="C4" s="3"/>
      <c r="D4" s="3"/>
      <c r="E4" s="3"/>
      <c r="F4" s="3"/>
      <c r="G4" s="3"/>
      <c r="H4" s="3"/>
    </row>
    <row r="5" spans="1:8" ht="3" customHeight="1">
      <c r="A5" s="245"/>
      <c r="B5" s="104"/>
      <c r="C5" s="188" t="s">
        <v>105</v>
      </c>
      <c r="D5" s="80" t="s">
        <v>1</v>
      </c>
      <c r="E5" s="80"/>
      <c r="F5" s="81"/>
      <c r="G5" s="75"/>
      <c r="H5" s="3"/>
    </row>
    <row r="6" spans="1:8" ht="12.75">
      <c r="A6" s="207" t="s">
        <v>93</v>
      </c>
      <c r="B6" s="244"/>
      <c r="C6" s="279" t="s">
        <v>137</v>
      </c>
      <c r="D6" s="279"/>
      <c r="E6" s="279"/>
      <c r="F6" s="280"/>
      <c r="G6" s="105" t="s">
        <v>159</v>
      </c>
      <c r="H6" s="3"/>
    </row>
    <row r="7" spans="1:8" ht="12.75">
      <c r="A7" s="189"/>
      <c r="B7" s="209" t="s">
        <v>158</v>
      </c>
      <c r="C7" s="292">
        <v>0</v>
      </c>
      <c r="D7" s="294">
        <v>1</v>
      </c>
      <c r="E7" s="294">
        <v>2</v>
      </c>
      <c r="F7" s="296" t="s">
        <v>115</v>
      </c>
      <c r="G7" s="105" t="s">
        <v>250</v>
      </c>
      <c r="H7" s="3"/>
    </row>
    <row r="8" spans="1:8" ht="12.75">
      <c r="A8" s="189"/>
      <c r="B8" s="209"/>
      <c r="C8" s="293"/>
      <c r="D8" s="295"/>
      <c r="E8" s="295"/>
      <c r="F8" s="297"/>
      <c r="G8" s="105" t="s">
        <v>62</v>
      </c>
      <c r="H8" s="3"/>
    </row>
    <row r="9" spans="1:8" ht="3" customHeight="1">
      <c r="A9" s="246" t="s">
        <v>108</v>
      </c>
      <c r="B9" s="167"/>
      <c r="C9" s="145"/>
      <c r="D9" s="33"/>
      <c r="E9" s="33"/>
      <c r="F9" s="15"/>
      <c r="G9" s="21"/>
      <c r="H9" s="3"/>
    </row>
    <row r="10" spans="1:8" ht="12.75">
      <c r="A10" s="245"/>
      <c r="B10" s="104"/>
      <c r="C10" s="3" t="s">
        <v>43</v>
      </c>
      <c r="D10" s="82" t="s">
        <v>1</v>
      </c>
      <c r="E10" s="82" t="s">
        <v>1</v>
      </c>
      <c r="F10" s="3"/>
      <c r="G10" s="75"/>
      <c r="H10" s="3"/>
    </row>
    <row r="11" spans="1:8" ht="24" customHeight="1">
      <c r="A11" s="282" t="s">
        <v>13</v>
      </c>
      <c r="B11" s="283"/>
      <c r="C11" s="274">
        <v>164178</v>
      </c>
      <c r="D11" s="50">
        <v>33120</v>
      </c>
      <c r="E11" s="50">
        <v>11531</v>
      </c>
      <c r="F11" s="2">
        <v>6567</v>
      </c>
      <c r="G11" s="22">
        <f>SUM(C11:F11)</f>
        <v>215396</v>
      </c>
      <c r="H11" s="3"/>
    </row>
    <row r="12" spans="1:8" ht="12.75" customHeight="1">
      <c r="A12" s="206"/>
      <c r="B12" s="209"/>
      <c r="C12" s="3" t="s">
        <v>43</v>
      </c>
      <c r="D12" s="53" t="s">
        <v>1</v>
      </c>
      <c r="E12" s="53" t="s">
        <v>1</v>
      </c>
      <c r="F12" s="3"/>
      <c r="G12" s="18" t="s">
        <v>1</v>
      </c>
      <c r="H12" s="3"/>
    </row>
    <row r="13" spans="1:7" ht="12.75">
      <c r="A13" s="207" t="s">
        <v>110</v>
      </c>
      <c r="B13" s="244"/>
      <c r="C13" s="274">
        <v>120261</v>
      </c>
      <c r="D13" s="30">
        <v>26110</v>
      </c>
      <c r="E13" s="30">
        <v>9027</v>
      </c>
      <c r="F13" s="5">
        <v>5229</v>
      </c>
      <c r="G13" s="22">
        <v>160627</v>
      </c>
    </row>
    <row r="14" spans="1:7" ht="12.75">
      <c r="A14" s="247"/>
      <c r="B14" s="209" t="s">
        <v>161</v>
      </c>
      <c r="C14" s="272">
        <v>6477</v>
      </c>
      <c r="D14" s="31">
        <v>1248</v>
      </c>
      <c r="E14" s="31">
        <v>534</v>
      </c>
      <c r="F14" s="4">
        <v>360</v>
      </c>
      <c r="G14" s="22">
        <v>8619</v>
      </c>
    </row>
    <row r="15" spans="1:7" ht="12.75">
      <c r="A15" s="247"/>
      <c r="B15" s="209" t="s">
        <v>162</v>
      </c>
      <c r="C15" s="272">
        <v>18319</v>
      </c>
      <c r="D15" s="31">
        <v>4341</v>
      </c>
      <c r="E15" s="31">
        <v>1602</v>
      </c>
      <c r="F15" s="4">
        <v>1103</v>
      </c>
      <c r="G15" s="22">
        <v>25365</v>
      </c>
    </row>
    <row r="16" spans="1:7" ht="12.75">
      <c r="A16" s="247"/>
      <c r="B16" s="209" t="s">
        <v>163</v>
      </c>
      <c r="C16" s="272">
        <v>4748</v>
      </c>
      <c r="D16" s="31">
        <v>1304</v>
      </c>
      <c r="E16" s="31">
        <v>504</v>
      </c>
      <c r="F16" s="4">
        <v>370</v>
      </c>
      <c r="G16" s="22">
        <v>6926</v>
      </c>
    </row>
    <row r="17" spans="1:7" ht="12.75">
      <c r="A17" s="247"/>
      <c r="B17" s="209" t="s">
        <v>164</v>
      </c>
      <c r="C17" s="272">
        <v>8677</v>
      </c>
      <c r="D17" s="31">
        <v>1804</v>
      </c>
      <c r="E17" s="31">
        <v>785</v>
      </c>
      <c r="F17" s="4">
        <v>346</v>
      </c>
      <c r="G17" s="22">
        <v>11612</v>
      </c>
    </row>
    <row r="18" spans="1:7" ht="12.75">
      <c r="A18" s="247"/>
      <c r="B18" s="209" t="s">
        <v>165</v>
      </c>
      <c r="C18" s="272">
        <v>10104</v>
      </c>
      <c r="D18" s="31">
        <v>1210</v>
      </c>
      <c r="E18" s="31">
        <v>318</v>
      </c>
      <c r="F18" s="4">
        <v>235</v>
      </c>
      <c r="G18" s="22">
        <v>11867</v>
      </c>
    </row>
    <row r="19" spans="1:7" ht="12.75">
      <c r="A19" s="247"/>
      <c r="B19" s="209" t="s">
        <v>166</v>
      </c>
      <c r="C19" s="272">
        <v>7031</v>
      </c>
      <c r="D19" s="31">
        <v>2072</v>
      </c>
      <c r="E19" s="31">
        <v>679</v>
      </c>
      <c r="F19" s="4">
        <v>467</v>
      </c>
      <c r="G19" s="22">
        <v>10249</v>
      </c>
    </row>
    <row r="20" spans="1:7" ht="12.75">
      <c r="A20" s="247"/>
      <c r="B20" s="209" t="s">
        <v>167</v>
      </c>
      <c r="C20" s="272">
        <v>6114</v>
      </c>
      <c r="D20" s="31">
        <v>1263</v>
      </c>
      <c r="E20" s="31">
        <v>423</v>
      </c>
      <c r="F20" s="4">
        <v>100</v>
      </c>
      <c r="G20" s="22">
        <v>7900</v>
      </c>
    </row>
    <row r="21" spans="1:7" ht="12.75">
      <c r="A21" s="247"/>
      <c r="B21" s="209" t="s">
        <v>168</v>
      </c>
      <c r="C21" s="272">
        <v>18759</v>
      </c>
      <c r="D21" s="31">
        <v>4087</v>
      </c>
      <c r="E21" s="31">
        <v>1412</v>
      </c>
      <c r="F21" s="4">
        <v>618</v>
      </c>
      <c r="G21" s="22">
        <v>24876</v>
      </c>
    </row>
    <row r="22" spans="1:7" ht="12.75">
      <c r="A22" s="247"/>
      <c r="B22" s="209" t="s">
        <v>169</v>
      </c>
      <c r="C22" s="272">
        <v>10472</v>
      </c>
      <c r="D22" s="31">
        <v>2213</v>
      </c>
      <c r="E22" s="31">
        <v>808</v>
      </c>
      <c r="F22" s="4">
        <v>376</v>
      </c>
      <c r="G22" s="22">
        <v>13869</v>
      </c>
    </row>
    <row r="23" spans="1:7" ht="12.75">
      <c r="A23" s="247"/>
      <c r="B23" s="209" t="s">
        <v>170</v>
      </c>
      <c r="C23" s="272">
        <v>15650</v>
      </c>
      <c r="D23" s="31">
        <v>2633</v>
      </c>
      <c r="E23" s="31">
        <v>693</v>
      </c>
      <c r="F23" s="4">
        <v>442</v>
      </c>
      <c r="G23" s="22">
        <v>19418</v>
      </c>
    </row>
    <row r="24" spans="1:7" ht="12.75">
      <c r="A24" s="247"/>
      <c r="B24" s="209" t="s">
        <v>171</v>
      </c>
      <c r="C24" s="272">
        <v>5518</v>
      </c>
      <c r="D24" s="31">
        <v>2025</v>
      </c>
      <c r="E24" s="31">
        <v>663</v>
      </c>
      <c r="F24" s="4">
        <v>500</v>
      </c>
      <c r="G24" s="22">
        <v>8706</v>
      </c>
    </row>
    <row r="25" spans="1:7" ht="12.75">
      <c r="A25" s="247"/>
      <c r="B25" s="209" t="s">
        <v>172</v>
      </c>
      <c r="C25" s="272">
        <v>3847</v>
      </c>
      <c r="D25" s="31">
        <v>733</v>
      </c>
      <c r="E25" s="31">
        <v>256</v>
      </c>
      <c r="F25" s="4">
        <v>146</v>
      </c>
      <c r="G25" s="22">
        <v>4982</v>
      </c>
    </row>
    <row r="26" spans="1:7" ht="12.75">
      <c r="A26" s="247"/>
      <c r="B26" s="209" t="s">
        <v>173</v>
      </c>
      <c r="C26" s="272">
        <v>4545</v>
      </c>
      <c r="D26" s="31">
        <v>1177</v>
      </c>
      <c r="E26" s="31">
        <v>350</v>
      </c>
      <c r="F26" s="4">
        <v>166</v>
      </c>
      <c r="G26" s="22">
        <v>6238</v>
      </c>
    </row>
    <row r="27" spans="1:7" ht="12.75">
      <c r="A27" s="206"/>
      <c r="B27" s="209"/>
      <c r="C27" s="272"/>
      <c r="D27" s="31" t="s">
        <v>1</v>
      </c>
      <c r="E27" s="31" t="s">
        <v>1</v>
      </c>
      <c r="F27" s="4"/>
      <c r="G27" s="22" t="s">
        <v>1</v>
      </c>
    </row>
    <row r="28" spans="1:7" ht="12.75">
      <c r="A28" s="207" t="s">
        <v>86</v>
      </c>
      <c r="B28" s="244"/>
      <c r="C28" s="274">
        <f>SUM(C29:C35)</f>
        <v>21180</v>
      </c>
      <c r="D28" s="30">
        <v>3355</v>
      </c>
      <c r="E28" s="30">
        <v>1309</v>
      </c>
      <c r="F28" s="5">
        <v>803</v>
      </c>
      <c r="G28" s="22">
        <v>26647</v>
      </c>
    </row>
    <row r="29" spans="1:7" ht="12.75">
      <c r="A29" s="247"/>
      <c r="B29" s="209" t="s">
        <v>174</v>
      </c>
      <c r="C29" s="272">
        <v>3703</v>
      </c>
      <c r="D29" s="31">
        <v>1091</v>
      </c>
      <c r="E29" s="31">
        <v>512</v>
      </c>
      <c r="F29" s="4">
        <v>397</v>
      </c>
      <c r="G29" s="22">
        <v>5703</v>
      </c>
    </row>
    <row r="30" spans="1:7" ht="12.75">
      <c r="A30" s="247"/>
      <c r="B30" s="209" t="s">
        <v>175</v>
      </c>
      <c r="C30" s="272">
        <v>4261</v>
      </c>
      <c r="D30" s="31">
        <v>622</v>
      </c>
      <c r="E30" s="31">
        <v>360</v>
      </c>
      <c r="F30" s="4">
        <v>147</v>
      </c>
      <c r="G30" s="22">
        <v>5390</v>
      </c>
    </row>
    <row r="31" spans="1:7" ht="12.75">
      <c r="A31" s="247"/>
      <c r="B31" s="209" t="s">
        <v>176</v>
      </c>
      <c r="C31" s="272">
        <v>1106</v>
      </c>
      <c r="D31" s="31">
        <v>15</v>
      </c>
      <c r="E31" s="31">
        <v>0</v>
      </c>
      <c r="F31" s="4">
        <v>0</v>
      </c>
      <c r="G31" s="22">
        <v>1121</v>
      </c>
    </row>
    <row r="32" spans="1:7" ht="12.75">
      <c r="A32" s="247"/>
      <c r="B32" s="209" t="s">
        <v>177</v>
      </c>
      <c r="C32" s="272">
        <v>3894</v>
      </c>
      <c r="D32" s="31">
        <v>345</v>
      </c>
      <c r="E32" s="31">
        <v>129</v>
      </c>
      <c r="F32" s="4">
        <v>84</v>
      </c>
      <c r="G32" s="22">
        <v>4452</v>
      </c>
    </row>
    <row r="33" spans="1:7" ht="12.75">
      <c r="A33" s="247"/>
      <c r="B33" s="209" t="s">
        <v>178</v>
      </c>
      <c r="C33" s="272">
        <v>3322</v>
      </c>
      <c r="D33" s="31">
        <v>231</v>
      </c>
      <c r="E33" s="31">
        <v>49</v>
      </c>
      <c r="F33" s="4">
        <v>13</v>
      </c>
      <c r="G33" s="22">
        <v>3615</v>
      </c>
    </row>
    <row r="34" spans="1:7" ht="12.75">
      <c r="A34" s="247"/>
      <c r="B34" s="209" t="s">
        <v>179</v>
      </c>
      <c r="C34" s="272">
        <v>2258</v>
      </c>
      <c r="D34" s="31">
        <v>542</v>
      </c>
      <c r="E34" s="31">
        <v>135</v>
      </c>
      <c r="F34" s="4">
        <v>79</v>
      </c>
      <c r="G34" s="22">
        <v>3014</v>
      </c>
    </row>
    <row r="35" spans="1:7" ht="12.75">
      <c r="A35" s="247"/>
      <c r="B35" s="209" t="s">
        <v>180</v>
      </c>
      <c r="C35" s="272">
        <v>2636</v>
      </c>
      <c r="D35" s="31">
        <v>509</v>
      </c>
      <c r="E35" s="31">
        <v>124</v>
      </c>
      <c r="F35" s="4">
        <v>83</v>
      </c>
      <c r="G35" s="22">
        <v>3352</v>
      </c>
    </row>
    <row r="36" spans="1:7" ht="12.75">
      <c r="A36" s="206"/>
      <c r="B36" s="209"/>
      <c r="C36" s="272"/>
      <c r="D36" s="31" t="s">
        <v>1</v>
      </c>
      <c r="E36" s="31" t="s">
        <v>1</v>
      </c>
      <c r="F36" s="4"/>
      <c r="G36" s="22" t="s">
        <v>1</v>
      </c>
    </row>
    <row r="37" spans="1:7" ht="12.75">
      <c r="A37" s="207" t="s">
        <v>111</v>
      </c>
      <c r="B37" s="244"/>
      <c r="C37" s="274">
        <f>SUM(C38:C43)</f>
        <v>6385</v>
      </c>
      <c r="D37" s="30">
        <v>1186</v>
      </c>
      <c r="E37" s="30">
        <v>314</v>
      </c>
      <c r="F37" s="5">
        <v>108</v>
      </c>
      <c r="G37" s="22">
        <v>7993</v>
      </c>
    </row>
    <row r="38" spans="1:7" ht="12.75">
      <c r="A38" s="247"/>
      <c r="B38" s="209" t="s">
        <v>181</v>
      </c>
      <c r="C38" s="272">
        <v>557</v>
      </c>
      <c r="D38" s="31">
        <v>58</v>
      </c>
      <c r="E38" s="31">
        <v>14</v>
      </c>
      <c r="F38" s="4">
        <v>0</v>
      </c>
      <c r="G38" s="22">
        <v>629</v>
      </c>
    </row>
    <row r="39" spans="1:7" ht="12.75">
      <c r="A39" s="247"/>
      <c r="B39" s="209" t="s">
        <v>182</v>
      </c>
      <c r="C39" s="272">
        <v>1313</v>
      </c>
      <c r="D39" s="31">
        <v>312</v>
      </c>
      <c r="E39" s="31">
        <v>124</v>
      </c>
      <c r="F39" s="4">
        <v>62</v>
      </c>
      <c r="G39" s="22">
        <v>1811</v>
      </c>
    </row>
    <row r="40" spans="1:7" ht="12.75">
      <c r="A40" s="247"/>
      <c r="B40" s="209" t="s">
        <v>183</v>
      </c>
      <c r="C40" s="272">
        <v>1765</v>
      </c>
      <c r="D40" s="31">
        <v>486</v>
      </c>
      <c r="E40" s="31">
        <v>108</v>
      </c>
      <c r="F40" s="4">
        <v>0</v>
      </c>
      <c r="G40" s="22">
        <v>2359</v>
      </c>
    </row>
    <row r="41" spans="1:7" ht="12.75">
      <c r="A41" s="247"/>
      <c r="B41" s="209" t="s">
        <v>184</v>
      </c>
      <c r="C41" s="272">
        <v>599</v>
      </c>
      <c r="D41" s="31">
        <v>27</v>
      </c>
      <c r="E41" s="31">
        <v>0</v>
      </c>
      <c r="F41" s="4">
        <v>0</v>
      </c>
      <c r="G41" s="22">
        <v>626</v>
      </c>
    </row>
    <row r="42" spans="1:7" ht="12.75">
      <c r="A42" s="247"/>
      <c r="B42" s="209" t="s">
        <v>185</v>
      </c>
      <c r="C42" s="272">
        <v>529</v>
      </c>
      <c r="D42" s="31">
        <v>30</v>
      </c>
      <c r="E42" s="31">
        <v>0</v>
      </c>
      <c r="F42" s="4">
        <v>12</v>
      </c>
      <c r="G42" s="22">
        <v>571</v>
      </c>
    </row>
    <row r="43" spans="1:7" ht="12.75">
      <c r="A43" s="247"/>
      <c r="B43" s="209" t="s">
        <v>186</v>
      </c>
      <c r="C43" s="272">
        <v>1622</v>
      </c>
      <c r="D43" s="31">
        <v>273</v>
      </c>
      <c r="E43" s="31">
        <v>68</v>
      </c>
      <c r="F43" s="4">
        <v>34</v>
      </c>
      <c r="G43" s="22">
        <v>1997</v>
      </c>
    </row>
    <row r="44" spans="1:7" ht="12.75">
      <c r="A44" s="206"/>
      <c r="B44" s="209"/>
      <c r="C44" s="272"/>
      <c r="D44" s="31" t="s">
        <v>1</v>
      </c>
      <c r="E44" s="31" t="s">
        <v>1</v>
      </c>
      <c r="F44" s="4"/>
      <c r="G44" s="22" t="s">
        <v>1</v>
      </c>
    </row>
    <row r="45" spans="1:7" ht="12.75">
      <c r="A45" s="207" t="s">
        <v>112</v>
      </c>
      <c r="B45" s="244"/>
      <c r="C45" s="274">
        <f>SUM(C46:C50)</f>
        <v>5121</v>
      </c>
      <c r="D45" s="30">
        <v>879</v>
      </c>
      <c r="E45" s="30">
        <v>397</v>
      </c>
      <c r="F45" s="5">
        <v>153</v>
      </c>
      <c r="G45" s="22">
        <v>6550</v>
      </c>
    </row>
    <row r="46" spans="1:7" ht="12.75">
      <c r="A46" s="247"/>
      <c r="B46" s="209" t="s">
        <v>187</v>
      </c>
      <c r="C46" s="272">
        <v>519</v>
      </c>
      <c r="D46" s="31">
        <v>264</v>
      </c>
      <c r="E46" s="31">
        <v>180</v>
      </c>
      <c r="F46" s="4">
        <v>84</v>
      </c>
      <c r="G46" s="22">
        <v>1047</v>
      </c>
    </row>
    <row r="47" spans="1:7" ht="12.75">
      <c r="A47" s="247"/>
      <c r="B47" s="209" t="s">
        <v>188</v>
      </c>
      <c r="C47" s="272">
        <v>465</v>
      </c>
      <c r="D47" s="31">
        <v>38</v>
      </c>
      <c r="E47" s="31">
        <v>15</v>
      </c>
      <c r="F47" s="4">
        <v>0</v>
      </c>
      <c r="G47" s="22">
        <v>518</v>
      </c>
    </row>
    <row r="48" spans="1:7" ht="12.75">
      <c r="A48" s="247"/>
      <c r="B48" s="209" t="s">
        <v>189</v>
      </c>
      <c r="C48" s="272">
        <v>929</v>
      </c>
      <c r="D48" s="31">
        <v>0</v>
      </c>
      <c r="E48" s="31">
        <v>0</v>
      </c>
      <c r="F48" s="4">
        <v>0</v>
      </c>
      <c r="G48" s="22">
        <v>929</v>
      </c>
    </row>
    <row r="49" spans="1:7" ht="12.75">
      <c r="A49" s="247"/>
      <c r="B49" s="209" t="s">
        <v>190</v>
      </c>
      <c r="C49" s="272">
        <v>1641</v>
      </c>
      <c r="D49" s="31">
        <v>239</v>
      </c>
      <c r="E49" s="31">
        <v>91</v>
      </c>
      <c r="F49" s="4">
        <v>44</v>
      </c>
      <c r="G49" s="22">
        <v>2015</v>
      </c>
    </row>
    <row r="50" spans="1:7" ht="12.75">
      <c r="A50" s="247"/>
      <c r="B50" s="209" t="s">
        <v>191</v>
      </c>
      <c r="C50" s="272">
        <v>1567</v>
      </c>
      <c r="D50" s="31">
        <v>338</v>
      </c>
      <c r="E50" s="31">
        <v>111</v>
      </c>
      <c r="F50" s="4">
        <v>25</v>
      </c>
      <c r="G50" s="22">
        <v>2041</v>
      </c>
    </row>
    <row r="51" spans="1:7" ht="12.75">
      <c r="A51" s="246"/>
      <c r="B51" s="167"/>
      <c r="C51" s="273"/>
      <c r="D51" s="60" t="s">
        <v>1</v>
      </c>
      <c r="E51" s="60" t="s">
        <v>1</v>
      </c>
      <c r="F51" s="59"/>
      <c r="G51" s="115" t="s">
        <v>1</v>
      </c>
    </row>
    <row r="52" spans="1:7" ht="12.75">
      <c r="A52" s="206"/>
      <c r="B52" s="209"/>
      <c r="C52" s="118"/>
      <c r="D52" s="31"/>
      <c r="E52" s="31"/>
      <c r="F52" s="10"/>
      <c r="G52" s="22"/>
    </row>
    <row r="53" spans="1:7" ht="12.75">
      <c r="A53" s="207" t="s">
        <v>113</v>
      </c>
      <c r="B53" s="244"/>
      <c r="C53" s="274">
        <f>SUM(C54:C70)</f>
        <v>11231</v>
      </c>
      <c r="D53" s="30">
        <v>1590</v>
      </c>
      <c r="E53" s="30">
        <v>484</v>
      </c>
      <c r="F53" s="5">
        <v>274</v>
      </c>
      <c r="G53" s="22">
        <v>13579</v>
      </c>
    </row>
    <row r="54" spans="1:7" ht="12.75">
      <c r="A54" s="247"/>
      <c r="B54" s="209" t="s">
        <v>192</v>
      </c>
      <c r="C54" s="272">
        <v>266</v>
      </c>
      <c r="D54" s="31">
        <v>186</v>
      </c>
      <c r="E54" s="31">
        <v>84</v>
      </c>
      <c r="F54" s="4">
        <v>110</v>
      </c>
      <c r="G54" s="22">
        <v>646</v>
      </c>
    </row>
    <row r="55" spans="1:7" ht="12.75">
      <c r="A55" s="247"/>
      <c r="B55" s="209" t="s">
        <v>193</v>
      </c>
      <c r="C55" s="272">
        <v>1037</v>
      </c>
      <c r="D55" s="31">
        <v>141</v>
      </c>
      <c r="E55" s="31">
        <v>17</v>
      </c>
      <c r="F55" s="4">
        <v>52</v>
      </c>
      <c r="G55" s="22">
        <v>1247</v>
      </c>
    </row>
    <row r="56" spans="1:7" ht="12.75">
      <c r="A56" s="247"/>
      <c r="B56" s="209" t="s">
        <v>194</v>
      </c>
      <c r="C56" s="272">
        <v>1014</v>
      </c>
      <c r="D56" s="31">
        <v>132</v>
      </c>
      <c r="E56" s="31">
        <v>45</v>
      </c>
      <c r="F56" s="4">
        <v>11</v>
      </c>
      <c r="G56" s="22">
        <v>1202</v>
      </c>
    </row>
    <row r="57" spans="1:7" ht="12.75">
      <c r="A57" s="247"/>
      <c r="B57" s="209" t="s">
        <v>195</v>
      </c>
      <c r="C57" s="272">
        <v>247</v>
      </c>
      <c r="D57" s="31">
        <v>7</v>
      </c>
      <c r="E57" s="31">
        <v>0</v>
      </c>
      <c r="F57" s="4">
        <v>0</v>
      </c>
      <c r="G57" s="22">
        <v>254</v>
      </c>
    </row>
    <row r="58" spans="1:7" ht="12.75">
      <c r="A58" s="247"/>
      <c r="B58" s="209" t="s">
        <v>145</v>
      </c>
      <c r="C58" s="272">
        <v>764</v>
      </c>
      <c r="D58" s="31">
        <v>76</v>
      </c>
      <c r="E58" s="31">
        <v>8</v>
      </c>
      <c r="F58" s="4">
        <v>0</v>
      </c>
      <c r="G58" s="22">
        <v>848</v>
      </c>
    </row>
    <row r="59" spans="1:7" ht="12.75">
      <c r="A59" s="247"/>
      <c r="B59" s="209" t="s">
        <v>196</v>
      </c>
      <c r="C59" s="272">
        <v>1214</v>
      </c>
      <c r="D59" s="31">
        <v>138</v>
      </c>
      <c r="E59" s="31">
        <v>97</v>
      </c>
      <c r="F59" s="4">
        <v>9</v>
      </c>
      <c r="G59" s="22">
        <v>1458</v>
      </c>
    </row>
    <row r="60" spans="1:7" ht="12.75">
      <c r="A60" s="247"/>
      <c r="B60" s="209" t="s">
        <v>197</v>
      </c>
      <c r="C60" s="272">
        <v>102</v>
      </c>
      <c r="D60" s="31">
        <v>65</v>
      </c>
      <c r="E60" s="31">
        <v>20</v>
      </c>
      <c r="F60" s="4">
        <v>10</v>
      </c>
      <c r="G60" s="22">
        <v>197</v>
      </c>
    </row>
    <row r="61" spans="1:7" ht="12.75">
      <c r="A61" s="247"/>
      <c r="B61" s="209" t="s">
        <v>198</v>
      </c>
      <c r="C61" s="272">
        <v>993</v>
      </c>
      <c r="D61" s="31">
        <v>42</v>
      </c>
      <c r="E61" s="31">
        <v>11</v>
      </c>
      <c r="F61" s="4">
        <v>0</v>
      </c>
      <c r="G61" s="22">
        <v>1046</v>
      </c>
    </row>
    <row r="62" spans="1:7" ht="12.75">
      <c r="A62" s="247"/>
      <c r="B62" s="209" t="s">
        <v>199</v>
      </c>
      <c r="C62" s="272">
        <v>1024</v>
      </c>
      <c r="D62" s="31">
        <v>56</v>
      </c>
      <c r="E62" s="31">
        <v>19</v>
      </c>
      <c r="F62" s="4">
        <v>0</v>
      </c>
      <c r="G62" s="22">
        <v>1099</v>
      </c>
    </row>
    <row r="63" spans="1:7" ht="12.75">
      <c r="A63" s="247"/>
      <c r="B63" s="209" t="s">
        <v>200</v>
      </c>
      <c r="C63" s="272">
        <v>375</v>
      </c>
      <c r="D63" s="31">
        <v>0</v>
      </c>
      <c r="E63" s="31">
        <v>0</v>
      </c>
      <c r="F63" s="4">
        <v>0</v>
      </c>
      <c r="G63" s="22">
        <v>375</v>
      </c>
    </row>
    <row r="64" spans="1:7" ht="12.75">
      <c r="A64" s="247"/>
      <c r="B64" s="209" t="s">
        <v>201</v>
      </c>
      <c r="C64" s="272">
        <v>316</v>
      </c>
      <c r="D64" s="31">
        <v>10</v>
      </c>
      <c r="E64" s="31">
        <v>0</v>
      </c>
      <c r="F64" s="4">
        <v>0</v>
      </c>
      <c r="G64" s="22">
        <v>326</v>
      </c>
    </row>
    <row r="65" spans="1:7" ht="12.75">
      <c r="A65" s="247"/>
      <c r="B65" s="209" t="s">
        <v>202</v>
      </c>
      <c r="C65" s="272">
        <v>171</v>
      </c>
      <c r="D65" s="31">
        <v>4</v>
      </c>
      <c r="E65" s="31">
        <v>0</v>
      </c>
      <c r="F65" s="4">
        <v>0</v>
      </c>
      <c r="G65" s="22">
        <v>175</v>
      </c>
    </row>
    <row r="66" spans="1:7" ht="12.75">
      <c r="A66" s="247"/>
      <c r="B66" s="209" t="s">
        <v>203</v>
      </c>
      <c r="C66" s="272">
        <v>1813</v>
      </c>
      <c r="D66" s="31">
        <v>554</v>
      </c>
      <c r="E66" s="31">
        <v>162</v>
      </c>
      <c r="F66" s="4">
        <v>76</v>
      </c>
      <c r="G66" s="22">
        <v>2605</v>
      </c>
    </row>
    <row r="67" spans="1:7" ht="12.75">
      <c r="A67" s="247"/>
      <c r="B67" s="209" t="s">
        <v>204</v>
      </c>
      <c r="C67" s="272">
        <v>480</v>
      </c>
      <c r="D67" s="31">
        <v>34</v>
      </c>
      <c r="E67" s="31">
        <v>0</v>
      </c>
      <c r="F67" s="4">
        <v>0</v>
      </c>
      <c r="G67" s="22">
        <v>514</v>
      </c>
    </row>
    <row r="68" spans="1:7" ht="12.75">
      <c r="A68" s="247"/>
      <c r="B68" s="209" t="s">
        <v>205</v>
      </c>
      <c r="C68" s="272">
        <v>999</v>
      </c>
      <c r="D68" s="31">
        <v>72</v>
      </c>
      <c r="E68" s="31">
        <v>14</v>
      </c>
      <c r="F68" s="4">
        <v>0</v>
      </c>
      <c r="G68" s="22">
        <v>1085</v>
      </c>
    </row>
    <row r="69" spans="1:7" ht="12.75">
      <c r="A69" s="247"/>
      <c r="B69" s="209" t="s">
        <v>206</v>
      </c>
      <c r="C69" s="272">
        <v>171</v>
      </c>
      <c r="D69" s="31">
        <v>59</v>
      </c>
      <c r="E69" s="31">
        <v>7</v>
      </c>
      <c r="F69" s="4">
        <v>6</v>
      </c>
      <c r="G69" s="22">
        <v>243</v>
      </c>
    </row>
    <row r="70" spans="1:7" ht="12.75">
      <c r="A70" s="247"/>
      <c r="B70" s="209" t="s">
        <v>207</v>
      </c>
      <c r="C70" s="272">
        <v>245</v>
      </c>
      <c r="D70" s="31">
        <v>14</v>
      </c>
      <c r="E70" s="31">
        <v>0</v>
      </c>
      <c r="F70" s="4">
        <v>0</v>
      </c>
      <c r="G70" s="22">
        <v>259</v>
      </c>
    </row>
    <row r="71" spans="1:8" ht="12.75">
      <c r="A71" s="246" t="s">
        <v>108</v>
      </c>
      <c r="B71" s="167"/>
      <c r="C71" s="203" t="s">
        <v>1</v>
      </c>
      <c r="D71" s="57" t="s">
        <v>1</v>
      </c>
      <c r="E71" s="57" t="s">
        <v>1</v>
      </c>
      <c r="F71" s="58"/>
      <c r="G71" s="55" t="s">
        <v>1</v>
      </c>
      <c r="H71" s="3"/>
    </row>
  </sheetData>
  <mergeCells count="6">
    <mergeCell ref="A11:B11"/>
    <mergeCell ref="C6:F6"/>
    <mergeCell ref="C7:C8"/>
    <mergeCell ref="D7:D8"/>
    <mergeCell ref="E7:E8"/>
    <mergeCell ref="F7:F8"/>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1" max="255" man="1"/>
  </rowBreaks>
</worksheet>
</file>

<file path=xl/worksheets/sheet28.xml><?xml version="1.0" encoding="utf-8"?>
<worksheet xmlns="http://schemas.openxmlformats.org/spreadsheetml/2006/main" xmlns:r="http://schemas.openxmlformats.org/officeDocument/2006/relationships">
  <dimension ref="A1:V70"/>
  <sheetViews>
    <sheetView workbookViewId="0" topLeftCell="A28">
      <selection activeCell="A4" sqref="A4:J50"/>
    </sheetView>
  </sheetViews>
  <sheetFormatPr defaultColWidth="11.421875" defaultRowHeight="12.75"/>
  <cols>
    <col min="1" max="1" width="1.7109375" style="0" customWidth="1"/>
    <col min="2" max="2" width="17.7109375" style="0" customWidth="1"/>
    <col min="3" max="3" width="7.7109375" style="148" customWidth="1"/>
    <col min="4" max="8" width="7.7109375" style="0" customWidth="1"/>
    <col min="9" max="9" width="17.7109375" style="0" customWidth="1"/>
    <col min="10" max="20" width="8.7109375" style="0" customWidth="1"/>
  </cols>
  <sheetData>
    <row r="1" spans="1:22" ht="12.75">
      <c r="A1" s="2" t="s">
        <v>139</v>
      </c>
      <c r="B1" s="2"/>
      <c r="C1" s="144"/>
      <c r="D1" s="3"/>
      <c r="E1" s="3"/>
      <c r="F1" s="3"/>
      <c r="G1" s="3"/>
      <c r="H1" s="3"/>
      <c r="I1" s="3"/>
      <c r="J1" s="3"/>
      <c r="K1" s="3"/>
      <c r="L1" s="3"/>
      <c r="M1" s="3"/>
      <c r="N1" s="3"/>
      <c r="O1" s="3"/>
      <c r="P1" s="3"/>
      <c r="Q1" s="3"/>
      <c r="R1" s="3"/>
      <c r="S1" s="3"/>
      <c r="T1" s="3"/>
      <c r="U1" s="3"/>
      <c r="V1" s="3"/>
    </row>
    <row r="2" spans="1:22" ht="12.75">
      <c r="A2" s="2" t="s">
        <v>128</v>
      </c>
      <c r="B2" s="2"/>
      <c r="C2" s="144"/>
      <c r="D2" s="3"/>
      <c r="E2" s="3"/>
      <c r="F2" s="3"/>
      <c r="G2" s="3"/>
      <c r="H2" s="3"/>
      <c r="I2" s="3"/>
      <c r="J2" s="3"/>
      <c r="K2" s="3"/>
      <c r="L2" s="3"/>
      <c r="M2" s="3"/>
      <c r="N2" s="3"/>
      <c r="O2" s="3"/>
      <c r="P2" s="3"/>
      <c r="Q2" s="3"/>
      <c r="R2" s="3"/>
      <c r="S2" s="3"/>
      <c r="T2" s="3"/>
      <c r="U2" s="3"/>
      <c r="V2" s="3"/>
    </row>
    <row r="3" spans="1:22" ht="12.75">
      <c r="A3" s="3"/>
      <c r="B3" s="3"/>
      <c r="C3" s="144"/>
      <c r="D3" s="3"/>
      <c r="E3" s="3"/>
      <c r="F3" s="3"/>
      <c r="G3" s="3"/>
      <c r="H3" s="3"/>
      <c r="I3" s="3"/>
      <c r="J3" s="3"/>
      <c r="K3" s="3"/>
      <c r="L3" s="3"/>
      <c r="M3" s="3"/>
      <c r="N3" s="3"/>
      <c r="O3" s="3"/>
      <c r="P3" s="3"/>
      <c r="Q3" s="3"/>
      <c r="R3" s="3"/>
      <c r="S3" s="3"/>
      <c r="T3" s="3"/>
      <c r="U3" s="3"/>
      <c r="V3" s="3"/>
    </row>
    <row r="4" spans="1:22" ht="12.75">
      <c r="A4" s="156" t="s">
        <v>11</v>
      </c>
      <c r="B4" s="156"/>
      <c r="C4" s="156"/>
      <c r="D4" s="156"/>
      <c r="E4" s="156"/>
      <c r="F4" s="156"/>
      <c r="G4" s="3"/>
      <c r="H4" s="3"/>
      <c r="I4" s="3"/>
      <c r="J4" s="3"/>
      <c r="K4" s="3"/>
      <c r="L4" s="3"/>
      <c r="M4" s="3"/>
      <c r="N4" s="3"/>
      <c r="O4" s="3"/>
      <c r="P4" s="3"/>
      <c r="Q4" s="3"/>
      <c r="R4" s="3"/>
      <c r="S4" s="3"/>
      <c r="T4" s="3"/>
      <c r="U4" s="3"/>
      <c r="V4" s="3"/>
    </row>
    <row r="5" spans="1:22" ht="3" customHeight="1">
      <c r="A5" s="245"/>
      <c r="B5" s="104"/>
      <c r="C5" s="72"/>
      <c r="D5" s="80" t="s">
        <v>109</v>
      </c>
      <c r="E5" s="80"/>
      <c r="F5" s="80"/>
      <c r="G5" s="80"/>
      <c r="H5" s="80"/>
      <c r="I5" s="75"/>
      <c r="J5" s="3"/>
      <c r="K5" s="3"/>
      <c r="L5" s="3"/>
      <c r="M5" s="3"/>
      <c r="N5" s="3"/>
      <c r="O5" s="3"/>
      <c r="P5" s="3"/>
      <c r="Q5" s="3"/>
      <c r="R5" s="3"/>
      <c r="S5" s="3"/>
      <c r="T5" s="3"/>
      <c r="U5" s="3"/>
      <c r="V5" s="3"/>
    </row>
    <row r="6" spans="1:22" ht="12.75">
      <c r="A6" s="207" t="s">
        <v>93</v>
      </c>
      <c r="B6" s="244"/>
      <c r="C6" s="281" t="s">
        <v>140</v>
      </c>
      <c r="D6" s="279"/>
      <c r="E6" s="279"/>
      <c r="F6" s="279"/>
      <c r="G6" s="279"/>
      <c r="H6" s="280"/>
      <c r="I6" s="105" t="s">
        <v>66</v>
      </c>
      <c r="J6" s="3" t="s">
        <v>109</v>
      </c>
      <c r="K6" s="3" t="s">
        <v>109</v>
      </c>
      <c r="L6" s="3" t="s">
        <v>109</v>
      </c>
      <c r="M6" s="3" t="s">
        <v>109</v>
      </c>
      <c r="N6" s="3" t="s">
        <v>109</v>
      </c>
      <c r="O6" s="3" t="s">
        <v>109</v>
      </c>
      <c r="P6" s="3" t="s">
        <v>109</v>
      </c>
      <c r="Q6" s="3" t="s">
        <v>109</v>
      </c>
      <c r="R6" s="3" t="s">
        <v>109</v>
      </c>
      <c r="S6" s="3" t="s">
        <v>109</v>
      </c>
      <c r="T6" s="3" t="s">
        <v>109</v>
      </c>
      <c r="U6" s="3" t="s">
        <v>109</v>
      </c>
      <c r="V6" s="3"/>
    </row>
    <row r="7" spans="1:22" ht="12.75">
      <c r="A7" s="189"/>
      <c r="B7" s="209" t="s">
        <v>158</v>
      </c>
      <c r="C7" s="66">
        <v>0</v>
      </c>
      <c r="D7" s="141">
        <v>1</v>
      </c>
      <c r="E7" s="141">
        <v>2</v>
      </c>
      <c r="F7" s="141">
        <v>3</v>
      </c>
      <c r="G7" s="141">
        <v>4</v>
      </c>
      <c r="H7" s="66" t="s">
        <v>106</v>
      </c>
      <c r="I7" s="105" t="s">
        <v>62</v>
      </c>
      <c r="V7" s="3"/>
    </row>
    <row r="8" spans="1:22" ht="3" customHeight="1">
      <c r="A8" s="246" t="s">
        <v>108</v>
      </c>
      <c r="B8" s="167"/>
      <c r="C8" s="147" t="s">
        <v>109</v>
      </c>
      <c r="D8" s="57" t="s">
        <v>109</v>
      </c>
      <c r="E8" s="57" t="s">
        <v>109</v>
      </c>
      <c r="F8" s="57" t="s">
        <v>109</v>
      </c>
      <c r="G8" s="57" t="s">
        <v>109</v>
      </c>
      <c r="H8" s="56"/>
      <c r="I8" s="55"/>
      <c r="V8" s="3"/>
    </row>
    <row r="9" spans="1:22" ht="3" customHeight="1">
      <c r="A9" s="245"/>
      <c r="B9" s="104"/>
      <c r="C9" s="72"/>
      <c r="D9" s="82"/>
      <c r="E9" s="82"/>
      <c r="F9" s="82"/>
      <c r="G9" s="82"/>
      <c r="H9" s="80"/>
      <c r="I9" s="75"/>
      <c r="V9" s="3"/>
    </row>
    <row r="10" spans="1:22" ht="24" customHeight="1">
      <c r="A10" s="282" t="s">
        <v>13</v>
      </c>
      <c r="B10" s="283"/>
      <c r="C10" s="150">
        <v>16203</v>
      </c>
      <c r="D10" s="30">
        <v>16698</v>
      </c>
      <c r="E10" s="30">
        <v>9426</v>
      </c>
      <c r="F10" s="30">
        <v>4293</v>
      </c>
      <c r="G10" s="30">
        <v>1777</v>
      </c>
      <c r="H10" s="8">
        <v>1177</v>
      </c>
      <c r="I10" s="22">
        <f>SUM(C10:H10)</f>
        <v>49574</v>
      </c>
      <c r="V10" s="3"/>
    </row>
    <row r="11" spans="1:22" ht="12.75">
      <c r="A11" s="206"/>
      <c r="B11" s="209"/>
      <c r="C11" s="146"/>
      <c r="D11" s="31"/>
      <c r="E11" s="31"/>
      <c r="F11" s="31"/>
      <c r="G11" s="31"/>
      <c r="H11" s="10"/>
      <c r="I11" s="23"/>
      <c r="V11" s="3"/>
    </row>
    <row r="12" spans="1:22" ht="12.75">
      <c r="A12" s="207" t="s">
        <v>110</v>
      </c>
      <c r="B12" s="244"/>
      <c r="C12" s="150">
        <v>12444</v>
      </c>
      <c r="D12" s="30">
        <v>12786</v>
      </c>
      <c r="E12" s="30">
        <v>7217</v>
      </c>
      <c r="F12" s="30">
        <v>3218</v>
      </c>
      <c r="G12" s="30">
        <v>1288</v>
      </c>
      <c r="H12" s="8">
        <v>769</v>
      </c>
      <c r="I12" s="22">
        <f>SUM(C12:H12)</f>
        <v>37722</v>
      </c>
      <c r="V12" s="3"/>
    </row>
    <row r="13" spans="1:22" ht="12.75">
      <c r="A13" s="247"/>
      <c r="B13" s="209" t="s">
        <v>161</v>
      </c>
      <c r="C13" s="146">
        <v>768</v>
      </c>
      <c r="D13" s="31">
        <v>710</v>
      </c>
      <c r="E13" s="31">
        <v>351</v>
      </c>
      <c r="F13" s="31">
        <v>158</v>
      </c>
      <c r="G13" s="31">
        <v>58</v>
      </c>
      <c r="H13" s="10">
        <v>31</v>
      </c>
      <c r="I13" s="22">
        <f aca="true" t="shared" si="0" ref="I13:I69">SUM(C13:H13)</f>
        <v>2076</v>
      </c>
      <c r="V13" s="3"/>
    </row>
    <row r="14" spans="1:22" ht="12.75">
      <c r="A14" s="247"/>
      <c r="B14" s="209" t="s">
        <v>162</v>
      </c>
      <c r="C14" s="146">
        <v>1559</v>
      </c>
      <c r="D14" s="31">
        <v>1753</v>
      </c>
      <c r="E14" s="31">
        <v>1084</v>
      </c>
      <c r="F14" s="31">
        <v>527</v>
      </c>
      <c r="G14" s="31">
        <v>254</v>
      </c>
      <c r="H14" s="10">
        <v>152</v>
      </c>
      <c r="I14" s="22">
        <f t="shared" si="0"/>
        <v>5329</v>
      </c>
      <c r="V14" s="3"/>
    </row>
    <row r="15" spans="1:22" ht="12.75">
      <c r="A15" s="247"/>
      <c r="B15" s="209" t="s">
        <v>163</v>
      </c>
      <c r="C15" s="146">
        <v>320</v>
      </c>
      <c r="D15" s="31">
        <v>528</v>
      </c>
      <c r="E15" s="31">
        <v>344</v>
      </c>
      <c r="F15" s="31">
        <v>163</v>
      </c>
      <c r="G15" s="31">
        <v>58</v>
      </c>
      <c r="H15" s="10">
        <v>50</v>
      </c>
      <c r="I15" s="22">
        <f t="shared" si="0"/>
        <v>1463</v>
      </c>
      <c r="V15" s="3"/>
    </row>
    <row r="16" spans="1:22" ht="12.75">
      <c r="A16" s="247"/>
      <c r="B16" s="209" t="s">
        <v>164</v>
      </c>
      <c r="C16" s="146">
        <v>911</v>
      </c>
      <c r="D16" s="31">
        <v>851</v>
      </c>
      <c r="E16" s="31">
        <v>518</v>
      </c>
      <c r="F16" s="31">
        <v>221</v>
      </c>
      <c r="G16" s="31">
        <v>73</v>
      </c>
      <c r="H16" s="10">
        <v>71</v>
      </c>
      <c r="I16" s="22">
        <f t="shared" si="0"/>
        <v>2645</v>
      </c>
      <c r="V16" s="3"/>
    </row>
    <row r="17" spans="1:22" ht="12.75">
      <c r="A17" s="247"/>
      <c r="B17" s="209" t="s">
        <v>165</v>
      </c>
      <c r="C17" s="146">
        <v>898</v>
      </c>
      <c r="D17" s="31">
        <v>991</v>
      </c>
      <c r="E17" s="31">
        <v>509</v>
      </c>
      <c r="F17" s="31">
        <v>249</v>
      </c>
      <c r="G17" s="31">
        <v>115</v>
      </c>
      <c r="H17" s="10">
        <v>78</v>
      </c>
      <c r="I17" s="22">
        <f t="shared" si="0"/>
        <v>2840</v>
      </c>
      <c r="V17" s="3"/>
    </row>
    <row r="18" spans="1:22" ht="12.75">
      <c r="A18" s="247"/>
      <c r="B18" s="209" t="s">
        <v>166</v>
      </c>
      <c r="C18" s="146">
        <v>846</v>
      </c>
      <c r="D18" s="31">
        <v>789</v>
      </c>
      <c r="E18" s="31">
        <v>495</v>
      </c>
      <c r="F18" s="31">
        <v>179</v>
      </c>
      <c r="G18" s="31">
        <v>66</v>
      </c>
      <c r="H18" s="10">
        <v>31</v>
      </c>
      <c r="I18" s="22">
        <f t="shared" si="0"/>
        <v>2406</v>
      </c>
      <c r="V18" s="3"/>
    </row>
    <row r="19" spans="1:22" ht="12.75">
      <c r="A19" s="247"/>
      <c r="B19" s="209" t="s">
        <v>167</v>
      </c>
      <c r="C19" s="146">
        <v>432</v>
      </c>
      <c r="D19" s="31">
        <v>644</v>
      </c>
      <c r="E19" s="31">
        <v>369</v>
      </c>
      <c r="F19" s="31">
        <v>170</v>
      </c>
      <c r="G19" s="31">
        <v>86</v>
      </c>
      <c r="H19" s="10">
        <v>40</v>
      </c>
      <c r="I19" s="22">
        <f t="shared" si="0"/>
        <v>1741</v>
      </c>
      <c r="V19" s="3"/>
    </row>
    <row r="20" spans="1:22" ht="12.75">
      <c r="A20" s="247"/>
      <c r="B20" s="209" t="s">
        <v>168</v>
      </c>
      <c r="C20" s="146">
        <v>2320</v>
      </c>
      <c r="D20" s="31">
        <v>2102</v>
      </c>
      <c r="E20" s="31">
        <v>1142</v>
      </c>
      <c r="F20" s="31">
        <v>512</v>
      </c>
      <c r="G20" s="31">
        <v>207</v>
      </c>
      <c r="H20" s="10">
        <v>104</v>
      </c>
      <c r="I20" s="22">
        <f t="shared" si="0"/>
        <v>6387</v>
      </c>
      <c r="V20" s="3"/>
    </row>
    <row r="21" spans="1:22" ht="12.75">
      <c r="A21" s="247"/>
      <c r="B21" s="209" t="s">
        <v>169</v>
      </c>
      <c r="C21" s="146">
        <v>1184</v>
      </c>
      <c r="D21" s="31">
        <v>1171</v>
      </c>
      <c r="E21" s="31">
        <v>625</v>
      </c>
      <c r="F21" s="31">
        <v>285</v>
      </c>
      <c r="G21" s="31">
        <v>100</v>
      </c>
      <c r="H21" s="10">
        <v>59</v>
      </c>
      <c r="I21" s="22">
        <f t="shared" si="0"/>
        <v>3424</v>
      </c>
      <c r="V21" s="3"/>
    </row>
    <row r="22" spans="1:22" ht="12.75">
      <c r="A22" s="247"/>
      <c r="B22" s="209" t="s">
        <v>170</v>
      </c>
      <c r="C22" s="146">
        <v>2068</v>
      </c>
      <c r="D22" s="31">
        <v>1631</v>
      </c>
      <c r="E22" s="31">
        <v>809</v>
      </c>
      <c r="F22" s="31">
        <v>308</v>
      </c>
      <c r="G22" s="31">
        <v>115</v>
      </c>
      <c r="H22" s="10">
        <v>54</v>
      </c>
      <c r="I22" s="22">
        <f t="shared" si="0"/>
        <v>4985</v>
      </c>
      <c r="V22" s="3"/>
    </row>
    <row r="23" spans="1:22" ht="12.75">
      <c r="A23" s="247"/>
      <c r="B23" s="209" t="s">
        <v>171</v>
      </c>
      <c r="C23" s="146">
        <v>527</v>
      </c>
      <c r="D23" s="31">
        <v>728</v>
      </c>
      <c r="E23" s="31">
        <v>417</v>
      </c>
      <c r="F23" s="31">
        <v>186</v>
      </c>
      <c r="G23" s="31">
        <v>58</v>
      </c>
      <c r="H23" s="10">
        <v>41</v>
      </c>
      <c r="I23" s="22">
        <f t="shared" si="0"/>
        <v>1957</v>
      </c>
      <c r="V23" s="3"/>
    </row>
    <row r="24" spans="1:22" ht="12.75">
      <c r="A24" s="247"/>
      <c r="B24" s="209" t="s">
        <v>172</v>
      </c>
      <c r="C24" s="146">
        <v>268</v>
      </c>
      <c r="D24" s="31">
        <v>422</v>
      </c>
      <c r="E24" s="31">
        <v>251</v>
      </c>
      <c r="F24" s="31">
        <v>127</v>
      </c>
      <c r="G24" s="31">
        <v>38</v>
      </c>
      <c r="H24" s="10">
        <v>29</v>
      </c>
      <c r="I24" s="22">
        <f t="shared" si="0"/>
        <v>1135</v>
      </c>
      <c r="V24" s="3"/>
    </row>
    <row r="25" spans="1:22" ht="12.75">
      <c r="A25" s="247"/>
      <c r="B25" s="209" t="s">
        <v>173</v>
      </c>
      <c r="C25" s="146">
        <v>343</v>
      </c>
      <c r="D25" s="31">
        <v>466</v>
      </c>
      <c r="E25" s="31">
        <v>303</v>
      </c>
      <c r="F25" s="31">
        <v>133</v>
      </c>
      <c r="G25" s="31">
        <v>60</v>
      </c>
      <c r="H25" s="10">
        <v>29</v>
      </c>
      <c r="I25" s="22">
        <f t="shared" si="0"/>
        <v>1334</v>
      </c>
      <c r="V25" s="3"/>
    </row>
    <row r="26" spans="1:22" ht="12.75">
      <c r="A26" s="206"/>
      <c r="B26" s="209"/>
      <c r="C26" s="146"/>
      <c r="D26" s="31"/>
      <c r="E26" s="31"/>
      <c r="F26" s="31"/>
      <c r="G26" s="31"/>
      <c r="H26" s="10"/>
      <c r="I26" s="22"/>
      <c r="V26" s="3"/>
    </row>
    <row r="27" spans="1:22" ht="12.75">
      <c r="A27" s="207" t="s">
        <v>86</v>
      </c>
      <c r="B27" s="244"/>
      <c r="C27" s="150">
        <v>1480</v>
      </c>
      <c r="D27" s="30">
        <v>1796</v>
      </c>
      <c r="E27" s="30">
        <v>1183</v>
      </c>
      <c r="F27" s="30">
        <v>606</v>
      </c>
      <c r="G27" s="30">
        <v>331</v>
      </c>
      <c r="H27" s="8">
        <v>313</v>
      </c>
      <c r="I27" s="22">
        <f>SUM(C27:H27)</f>
        <v>5709</v>
      </c>
      <c r="V27" s="3"/>
    </row>
    <row r="28" spans="1:22" ht="12.75">
      <c r="A28" s="247"/>
      <c r="B28" s="209" t="s">
        <v>174</v>
      </c>
      <c r="C28" s="146">
        <v>467</v>
      </c>
      <c r="D28" s="31">
        <v>382</v>
      </c>
      <c r="E28" s="31">
        <v>218</v>
      </c>
      <c r="F28" s="31">
        <v>98</v>
      </c>
      <c r="G28" s="31">
        <v>57</v>
      </c>
      <c r="H28" s="10">
        <v>31</v>
      </c>
      <c r="I28" s="22">
        <f t="shared" si="0"/>
        <v>1253</v>
      </c>
      <c r="V28" s="3"/>
    </row>
    <row r="29" spans="1:22" ht="12.75">
      <c r="A29" s="247"/>
      <c r="B29" s="209" t="s">
        <v>175</v>
      </c>
      <c r="C29" s="146">
        <v>255</v>
      </c>
      <c r="D29" s="31">
        <v>351</v>
      </c>
      <c r="E29" s="31">
        <v>238</v>
      </c>
      <c r="F29" s="31">
        <v>115</v>
      </c>
      <c r="G29" s="31">
        <v>67</v>
      </c>
      <c r="H29" s="10">
        <v>78</v>
      </c>
      <c r="I29" s="22">
        <f t="shared" si="0"/>
        <v>1104</v>
      </c>
      <c r="V29" s="3"/>
    </row>
    <row r="30" spans="1:22" ht="12.75">
      <c r="A30" s="247"/>
      <c r="B30" s="209" t="s">
        <v>176</v>
      </c>
      <c r="C30" s="146">
        <v>47</v>
      </c>
      <c r="D30" s="31">
        <v>73</v>
      </c>
      <c r="E30" s="31">
        <v>53</v>
      </c>
      <c r="F30" s="31">
        <v>30</v>
      </c>
      <c r="G30" s="31">
        <v>11</v>
      </c>
      <c r="H30" s="10">
        <v>13</v>
      </c>
      <c r="I30" s="22">
        <f t="shared" si="0"/>
        <v>227</v>
      </c>
      <c r="V30" s="3"/>
    </row>
    <row r="31" spans="1:22" ht="12.75">
      <c r="A31" s="247"/>
      <c r="B31" s="209" t="s">
        <v>177</v>
      </c>
      <c r="C31" s="146">
        <v>121</v>
      </c>
      <c r="D31" s="31">
        <v>277</v>
      </c>
      <c r="E31" s="31">
        <v>226</v>
      </c>
      <c r="F31" s="31">
        <v>113</v>
      </c>
      <c r="G31" s="31">
        <v>78</v>
      </c>
      <c r="H31" s="10">
        <v>87</v>
      </c>
      <c r="I31" s="22">
        <f t="shared" si="0"/>
        <v>902</v>
      </c>
      <c r="V31" s="3"/>
    </row>
    <row r="32" spans="1:22" ht="12.75">
      <c r="A32" s="247"/>
      <c r="B32" s="209" t="s">
        <v>178</v>
      </c>
      <c r="C32" s="146">
        <v>173</v>
      </c>
      <c r="D32" s="31">
        <v>234</v>
      </c>
      <c r="E32" s="31">
        <v>160</v>
      </c>
      <c r="F32" s="31">
        <v>86</v>
      </c>
      <c r="G32" s="31">
        <v>48</v>
      </c>
      <c r="H32" s="10">
        <v>62</v>
      </c>
      <c r="I32" s="22">
        <f t="shared" si="0"/>
        <v>763</v>
      </c>
      <c r="V32" s="3"/>
    </row>
    <row r="33" spans="1:22" ht="12.75">
      <c r="A33" s="247"/>
      <c r="B33" s="209" t="s">
        <v>179</v>
      </c>
      <c r="C33" s="146">
        <v>146</v>
      </c>
      <c r="D33" s="31">
        <v>219</v>
      </c>
      <c r="E33" s="31">
        <v>144</v>
      </c>
      <c r="F33" s="31">
        <v>87</v>
      </c>
      <c r="G33" s="31">
        <v>29</v>
      </c>
      <c r="H33" s="10">
        <v>19</v>
      </c>
      <c r="I33" s="22">
        <f t="shared" si="0"/>
        <v>644</v>
      </c>
      <c r="V33" s="3"/>
    </row>
    <row r="34" spans="1:22" ht="12.75">
      <c r="A34" s="247"/>
      <c r="B34" s="209" t="s">
        <v>180</v>
      </c>
      <c r="C34" s="146">
        <v>271</v>
      </c>
      <c r="D34" s="31">
        <v>260</v>
      </c>
      <c r="E34" s="31">
        <v>144</v>
      </c>
      <c r="F34" s="31">
        <v>77</v>
      </c>
      <c r="G34" s="31">
        <v>41</v>
      </c>
      <c r="H34" s="10">
        <v>23</v>
      </c>
      <c r="I34" s="22">
        <f t="shared" si="0"/>
        <v>816</v>
      </c>
      <c r="V34" s="3"/>
    </row>
    <row r="35" spans="1:22" ht="12.75">
      <c r="A35" s="206"/>
      <c r="B35" s="209"/>
      <c r="C35" s="146"/>
      <c r="D35" s="31"/>
      <c r="E35" s="31"/>
      <c r="F35" s="31"/>
      <c r="G35" s="31"/>
      <c r="H35" s="10"/>
      <c r="I35" s="22"/>
      <c r="V35" s="3"/>
    </row>
    <row r="36" spans="1:22" ht="12.75">
      <c r="A36" s="207" t="s">
        <v>111</v>
      </c>
      <c r="B36" s="244"/>
      <c r="C36" s="150">
        <v>703</v>
      </c>
      <c r="D36" s="30">
        <v>562</v>
      </c>
      <c r="E36" s="30">
        <v>284</v>
      </c>
      <c r="F36" s="30">
        <v>118</v>
      </c>
      <c r="G36" s="30">
        <v>27</v>
      </c>
      <c r="H36" s="8">
        <v>15</v>
      </c>
      <c r="I36" s="22">
        <f>SUM(C36:H36)</f>
        <v>1709</v>
      </c>
      <c r="V36" s="3"/>
    </row>
    <row r="37" spans="1:22" ht="12.75">
      <c r="A37" s="247"/>
      <c r="B37" s="209" t="s">
        <v>181</v>
      </c>
      <c r="C37" s="146">
        <v>60</v>
      </c>
      <c r="D37" s="31">
        <v>36</v>
      </c>
      <c r="E37" s="31">
        <v>18</v>
      </c>
      <c r="F37" s="31">
        <v>4</v>
      </c>
      <c r="G37" s="31">
        <v>0</v>
      </c>
      <c r="H37" s="10">
        <v>1</v>
      </c>
      <c r="I37" s="22">
        <f t="shared" si="0"/>
        <v>119</v>
      </c>
      <c r="V37" s="3"/>
    </row>
    <row r="38" spans="1:22" ht="12.75">
      <c r="A38" s="247"/>
      <c r="B38" s="209" t="s">
        <v>182</v>
      </c>
      <c r="C38" s="146">
        <v>133</v>
      </c>
      <c r="D38" s="31">
        <v>152</v>
      </c>
      <c r="E38" s="31">
        <v>74</v>
      </c>
      <c r="F38" s="31">
        <v>26</v>
      </c>
      <c r="G38" s="31">
        <v>5</v>
      </c>
      <c r="H38" s="10">
        <v>3</v>
      </c>
      <c r="I38" s="22">
        <f t="shared" si="0"/>
        <v>393</v>
      </c>
      <c r="V38" s="3"/>
    </row>
    <row r="39" spans="1:22" ht="12.75">
      <c r="A39" s="247"/>
      <c r="B39" s="209" t="s">
        <v>183</v>
      </c>
      <c r="C39" s="146">
        <v>280</v>
      </c>
      <c r="D39" s="31">
        <v>145</v>
      </c>
      <c r="E39" s="31">
        <v>82</v>
      </c>
      <c r="F39" s="31">
        <v>36</v>
      </c>
      <c r="G39" s="31">
        <v>7</v>
      </c>
      <c r="H39" s="10">
        <v>2</v>
      </c>
      <c r="I39" s="22">
        <f t="shared" si="0"/>
        <v>552</v>
      </c>
      <c r="V39" s="3"/>
    </row>
    <row r="40" spans="1:22" ht="12.75">
      <c r="A40" s="247"/>
      <c r="B40" s="209" t="s">
        <v>184</v>
      </c>
      <c r="C40" s="146">
        <v>30</v>
      </c>
      <c r="D40" s="31">
        <v>43</v>
      </c>
      <c r="E40" s="31">
        <v>28</v>
      </c>
      <c r="F40" s="31">
        <v>11</v>
      </c>
      <c r="G40" s="31">
        <v>5</v>
      </c>
      <c r="H40" s="10">
        <v>2</v>
      </c>
      <c r="I40" s="22">
        <f t="shared" si="0"/>
        <v>119</v>
      </c>
      <c r="V40" s="3"/>
    </row>
    <row r="41" spans="1:22" ht="12.75">
      <c r="A41" s="247"/>
      <c r="B41" s="209" t="s">
        <v>185</v>
      </c>
      <c r="C41" s="146">
        <v>60</v>
      </c>
      <c r="D41" s="31">
        <v>37</v>
      </c>
      <c r="E41" s="31">
        <v>15</v>
      </c>
      <c r="F41" s="31">
        <v>5</v>
      </c>
      <c r="G41" s="31">
        <v>2</v>
      </c>
      <c r="H41" s="10">
        <v>0</v>
      </c>
      <c r="I41" s="22">
        <f t="shared" si="0"/>
        <v>119</v>
      </c>
      <c r="V41" s="3"/>
    </row>
    <row r="42" spans="1:22" ht="12.75">
      <c r="A42" s="247"/>
      <c r="B42" s="209" t="s">
        <v>186</v>
      </c>
      <c r="C42" s="146">
        <v>140</v>
      </c>
      <c r="D42" s="31">
        <v>149</v>
      </c>
      <c r="E42" s="31">
        <v>67</v>
      </c>
      <c r="F42" s="31">
        <v>36</v>
      </c>
      <c r="G42" s="31">
        <v>8</v>
      </c>
      <c r="H42" s="10">
        <v>7</v>
      </c>
      <c r="I42" s="22">
        <f t="shared" si="0"/>
        <v>407</v>
      </c>
      <c r="V42" s="3"/>
    </row>
    <row r="43" spans="1:22" ht="12.75">
      <c r="A43" s="206"/>
      <c r="B43" s="209"/>
      <c r="C43" s="146"/>
      <c r="D43" s="31"/>
      <c r="E43" s="31"/>
      <c r="F43" s="31"/>
      <c r="G43" s="31"/>
      <c r="H43" s="10"/>
      <c r="I43" s="22"/>
      <c r="V43" s="3"/>
    </row>
    <row r="44" spans="1:22" ht="12.75">
      <c r="A44" s="207" t="s">
        <v>112</v>
      </c>
      <c r="B44" s="244"/>
      <c r="C44" s="150">
        <v>397</v>
      </c>
      <c r="D44" s="30">
        <v>473</v>
      </c>
      <c r="E44" s="30">
        <v>290</v>
      </c>
      <c r="F44" s="30">
        <v>146</v>
      </c>
      <c r="G44" s="30">
        <v>59</v>
      </c>
      <c r="H44" s="8">
        <v>37</v>
      </c>
      <c r="I44" s="22">
        <f>SUM(C44:H44)</f>
        <v>1402</v>
      </c>
      <c r="V44" s="3"/>
    </row>
    <row r="45" spans="1:22" ht="12.75">
      <c r="A45" s="247"/>
      <c r="B45" s="209" t="s">
        <v>187</v>
      </c>
      <c r="C45" s="146">
        <v>45</v>
      </c>
      <c r="D45" s="31">
        <v>70</v>
      </c>
      <c r="E45" s="31">
        <v>54</v>
      </c>
      <c r="F45" s="31">
        <v>23</v>
      </c>
      <c r="G45" s="31">
        <v>12</v>
      </c>
      <c r="H45" s="10">
        <v>4</v>
      </c>
      <c r="I45" s="22">
        <f t="shared" si="0"/>
        <v>208</v>
      </c>
      <c r="V45" s="3"/>
    </row>
    <row r="46" spans="1:22" ht="12.75">
      <c r="A46" s="247"/>
      <c r="B46" s="209" t="s">
        <v>188</v>
      </c>
      <c r="C46" s="146">
        <v>9</v>
      </c>
      <c r="D46" s="31">
        <v>21</v>
      </c>
      <c r="E46" s="31">
        <v>22</v>
      </c>
      <c r="F46" s="31">
        <v>19</v>
      </c>
      <c r="G46" s="31">
        <v>11</v>
      </c>
      <c r="H46" s="10">
        <v>11</v>
      </c>
      <c r="I46" s="22">
        <f t="shared" si="0"/>
        <v>93</v>
      </c>
      <c r="V46" s="3"/>
    </row>
    <row r="47" spans="1:22" ht="12.75">
      <c r="A47" s="247"/>
      <c r="B47" s="209" t="s">
        <v>189</v>
      </c>
      <c r="C47" s="146">
        <v>89</v>
      </c>
      <c r="D47" s="31">
        <v>50</v>
      </c>
      <c r="E47" s="31">
        <v>40</v>
      </c>
      <c r="F47" s="31">
        <v>5</v>
      </c>
      <c r="G47" s="31">
        <v>2</v>
      </c>
      <c r="H47" s="10">
        <v>0</v>
      </c>
      <c r="I47" s="22">
        <f t="shared" si="0"/>
        <v>186</v>
      </c>
      <c r="V47" s="3"/>
    </row>
    <row r="48" spans="1:22" ht="12.75">
      <c r="A48" s="247"/>
      <c r="B48" s="209" t="s">
        <v>190</v>
      </c>
      <c r="C48" s="146">
        <v>116</v>
      </c>
      <c r="D48" s="31">
        <v>140</v>
      </c>
      <c r="E48" s="31">
        <v>90</v>
      </c>
      <c r="F48" s="31">
        <v>53</v>
      </c>
      <c r="G48" s="31">
        <v>20</v>
      </c>
      <c r="H48" s="10">
        <v>13</v>
      </c>
      <c r="I48" s="22">
        <f t="shared" si="0"/>
        <v>432</v>
      </c>
      <c r="V48" s="3"/>
    </row>
    <row r="49" spans="1:22" ht="12.75">
      <c r="A49" s="247"/>
      <c r="B49" s="209" t="s">
        <v>191</v>
      </c>
      <c r="C49" s="146">
        <v>138</v>
      </c>
      <c r="D49" s="31">
        <v>192</v>
      </c>
      <c r="E49" s="31">
        <v>84</v>
      </c>
      <c r="F49" s="31">
        <v>46</v>
      </c>
      <c r="G49" s="31">
        <v>14</v>
      </c>
      <c r="H49" s="10">
        <v>9</v>
      </c>
      <c r="I49" s="22">
        <f t="shared" si="0"/>
        <v>483</v>
      </c>
      <c r="V49" s="3"/>
    </row>
    <row r="50" spans="1:22" ht="6.75" customHeight="1">
      <c r="A50" s="246"/>
      <c r="B50" s="167"/>
      <c r="C50" s="149"/>
      <c r="D50" s="60"/>
      <c r="E50" s="60"/>
      <c r="F50" s="60"/>
      <c r="G50" s="60"/>
      <c r="H50" s="59"/>
      <c r="I50" s="115"/>
      <c r="V50" s="3"/>
    </row>
    <row r="51" spans="1:22" ht="12.75">
      <c r="A51" s="102"/>
      <c r="B51" s="7"/>
      <c r="C51" s="146"/>
      <c r="D51" s="31"/>
      <c r="E51" s="31"/>
      <c r="F51" s="31"/>
      <c r="G51" s="31"/>
      <c r="H51" s="10"/>
      <c r="I51" s="22"/>
      <c r="V51" s="3"/>
    </row>
    <row r="52" spans="1:22" ht="12.75">
      <c r="A52" s="207" t="s">
        <v>113</v>
      </c>
      <c r="B52" s="244"/>
      <c r="C52" s="150">
        <v>1179</v>
      </c>
      <c r="D52" s="30">
        <v>1081</v>
      </c>
      <c r="E52" s="30">
        <v>452</v>
      </c>
      <c r="F52" s="30">
        <v>205</v>
      </c>
      <c r="G52" s="30">
        <v>72</v>
      </c>
      <c r="H52" s="8">
        <v>43</v>
      </c>
      <c r="I52" s="22">
        <f>SUM(C52:H52)</f>
        <v>3032</v>
      </c>
      <c r="V52" s="3"/>
    </row>
    <row r="53" spans="1:22" ht="12.75">
      <c r="A53" s="247"/>
      <c r="B53" s="209" t="s">
        <v>192</v>
      </c>
      <c r="C53" s="146">
        <v>46</v>
      </c>
      <c r="D53" s="31">
        <v>54</v>
      </c>
      <c r="E53" s="31">
        <v>19</v>
      </c>
      <c r="F53" s="31">
        <v>9</v>
      </c>
      <c r="G53" s="31">
        <v>2</v>
      </c>
      <c r="H53" s="10">
        <v>0</v>
      </c>
      <c r="I53" s="22">
        <f t="shared" si="0"/>
        <v>130</v>
      </c>
      <c r="V53" s="3"/>
    </row>
    <row r="54" spans="1:22" ht="12.75">
      <c r="A54" s="247"/>
      <c r="B54" s="209" t="s">
        <v>193</v>
      </c>
      <c r="C54" s="146">
        <v>89</v>
      </c>
      <c r="D54" s="31">
        <v>102</v>
      </c>
      <c r="E54" s="31">
        <v>32</v>
      </c>
      <c r="F54" s="31">
        <v>15</v>
      </c>
      <c r="G54" s="31">
        <v>4</v>
      </c>
      <c r="H54" s="10">
        <v>1</v>
      </c>
      <c r="I54" s="22">
        <f t="shared" si="0"/>
        <v>243</v>
      </c>
      <c r="V54" s="3"/>
    </row>
    <row r="55" spans="1:22" ht="12.75">
      <c r="A55" s="247"/>
      <c r="B55" s="209" t="s">
        <v>194</v>
      </c>
      <c r="C55" s="146">
        <v>108</v>
      </c>
      <c r="D55" s="31">
        <v>92</v>
      </c>
      <c r="E55" s="31">
        <v>42</v>
      </c>
      <c r="F55" s="31">
        <v>17</v>
      </c>
      <c r="G55" s="31">
        <v>2</v>
      </c>
      <c r="H55" s="10">
        <v>2</v>
      </c>
      <c r="I55" s="22">
        <f t="shared" si="0"/>
        <v>263</v>
      </c>
      <c r="V55" s="3"/>
    </row>
    <row r="56" spans="1:22" ht="12.75">
      <c r="A56" s="247"/>
      <c r="B56" s="209" t="s">
        <v>195</v>
      </c>
      <c r="C56" s="146">
        <v>37</v>
      </c>
      <c r="D56" s="31">
        <v>21</v>
      </c>
      <c r="E56" s="31">
        <v>11</v>
      </c>
      <c r="F56" s="31">
        <v>2</v>
      </c>
      <c r="G56" s="31">
        <v>0</v>
      </c>
      <c r="H56" s="10">
        <v>0</v>
      </c>
      <c r="I56" s="22">
        <f t="shared" si="0"/>
        <v>71</v>
      </c>
      <c r="V56" s="3"/>
    </row>
    <row r="57" spans="1:22" ht="12.75">
      <c r="A57" s="247"/>
      <c r="B57" s="209" t="s">
        <v>145</v>
      </c>
      <c r="C57" s="146">
        <v>88</v>
      </c>
      <c r="D57" s="31">
        <v>73</v>
      </c>
      <c r="E57" s="31">
        <v>29</v>
      </c>
      <c r="F57" s="31">
        <v>9</v>
      </c>
      <c r="G57" s="31">
        <v>3</v>
      </c>
      <c r="H57" s="10">
        <v>1</v>
      </c>
      <c r="I57" s="22">
        <f t="shared" si="0"/>
        <v>203</v>
      </c>
      <c r="V57" s="3"/>
    </row>
    <row r="58" spans="1:22" ht="12.75">
      <c r="A58" s="247"/>
      <c r="B58" s="209" t="s">
        <v>196</v>
      </c>
      <c r="C58" s="146">
        <v>89</v>
      </c>
      <c r="D58" s="31">
        <v>128</v>
      </c>
      <c r="E58" s="31">
        <v>46</v>
      </c>
      <c r="F58" s="31">
        <v>20</v>
      </c>
      <c r="G58" s="31">
        <v>10</v>
      </c>
      <c r="H58" s="10">
        <v>10</v>
      </c>
      <c r="I58" s="22">
        <f t="shared" si="0"/>
        <v>303</v>
      </c>
      <c r="V58" s="3"/>
    </row>
    <row r="59" spans="1:22" ht="12.75">
      <c r="A59" s="247"/>
      <c r="B59" s="209" t="s">
        <v>197</v>
      </c>
      <c r="C59" s="146">
        <v>13</v>
      </c>
      <c r="D59" s="31">
        <v>11</v>
      </c>
      <c r="E59" s="31">
        <v>8</v>
      </c>
      <c r="F59" s="31">
        <v>7</v>
      </c>
      <c r="G59" s="31">
        <v>0</v>
      </c>
      <c r="H59" s="10">
        <v>0</v>
      </c>
      <c r="I59" s="22">
        <f t="shared" si="0"/>
        <v>39</v>
      </c>
      <c r="V59" s="3"/>
    </row>
    <row r="60" spans="1:22" ht="12.75">
      <c r="A60" s="247"/>
      <c r="B60" s="209" t="s">
        <v>198</v>
      </c>
      <c r="C60" s="146">
        <v>102</v>
      </c>
      <c r="D60" s="31">
        <v>69</v>
      </c>
      <c r="E60" s="31">
        <v>28</v>
      </c>
      <c r="F60" s="31">
        <v>16</v>
      </c>
      <c r="G60" s="31">
        <v>4</v>
      </c>
      <c r="H60" s="10">
        <v>2</v>
      </c>
      <c r="I60" s="22">
        <f t="shared" si="0"/>
        <v>221</v>
      </c>
      <c r="V60" s="3"/>
    </row>
    <row r="61" spans="1:22" ht="12.75">
      <c r="A61" s="247"/>
      <c r="B61" s="209" t="s">
        <v>199</v>
      </c>
      <c r="C61" s="146">
        <v>153</v>
      </c>
      <c r="D61" s="31">
        <v>92</v>
      </c>
      <c r="E61" s="31">
        <v>30</v>
      </c>
      <c r="F61" s="31">
        <v>12</v>
      </c>
      <c r="G61" s="31">
        <v>9</v>
      </c>
      <c r="H61" s="10">
        <v>2</v>
      </c>
      <c r="I61" s="22">
        <f t="shared" si="0"/>
        <v>298</v>
      </c>
      <c r="V61" s="3"/>
    </row>
    <row r="62" spans="1:22" ht="12.75">
      <c r="A62" s="247"/>
      <c r="B62" s="209" t="s">
        <v>200</v>
      </c>
      <c r="C62" s="146">
        <v>49</v>
      </c>
      <c r="D62" s="31">
        <v>21</v>
      </c>
      <c r="E62" s="31">
        <v>9</v>
      </c>
      <c r="F62" s="31">
        <v>9</v>
      </c>
      <c r="G62" s="31">
        <v>0</v>
      </c>
      <c r="H62" s="10">
        <v>1</v>
      </c>
      <c r="I62" s="22">
        <f t="shared" si="0"/>
        <v>89</v>
      </c>
      <c r="V62" s="3"/>
    </row>
    <row r="63" spans="1:22" ht="12.75">
      <c r="A63" s="247"/>
      <c r="B63" s="209" t="s">
        <v>201</v>
      </c>
      <c r="C63" s="146">
        <v>20</v>
      </c>
      <c r="D63" s="31">
        <v>26</v>
      </c>
      <c r="E63" s="31">
        <v>14</v>
      </c>
      <c r="F63" s="31">
        <v>6</v>
      </c>
      <c r="G63" s="31">
        <v>2</v>
      </c>
      <c r="H63" s="10">
        <v>1</v>
      </c>
      <c r="I63" s="22">
        <f t="shared" si="0"/>
        <v>69</v>
      </c>
      <c r="V63" s="3"/>
    </row>
    <row r="64" spans="1:22" ht="12.75">
      <c r="A64" s="247"/>
      <c r="B64" s="209" t="s">
        <v>202</v>
      </c>
      <c r="C64" s="146">
        <v>21</v>
      </c>
      <c r="D64" s="31">
        <v>12</v>
      </c>
      <c r="E64" s="31">
        <v>0</v>
      </c>
      <c r="F64" s="31">
        <v>1</v>
      </c>
      <c r="G64" s="31">
        <v>0</v>
      </c>
      <c r="H64" s="10">
        <v>0</v>
      </c>
      <c r="I64" s="22">
        <f t="shared" si="0"/>
        <v>34</v>
      </c>
      <c r="V64" s="3"/>
    </row>
    <row r="65" spans="1:22" ht="12.75">
      <c r="A65" s="247"/>
      <c r="B65" s="209" t="s">
        <v>203</v>
      </c>
      <c r="C65" s="146">
        <v>230</v>
      </c>
      <c r="D65" s="31">
        <v>224</v>
      </c>
      <c r="E65" s="31">
        <v>98</v>
      </c>
      <c r="F65" s="31">
        <v>36</v>
      </c>
      <c r="G65" s="31">
        <v>13</v>
      </c>
      <c r="H65" s="10">
        <v>9</v>
      </c>
      <c r="I65" s="22">
        <f t="shared" si="0"/>
        <v>610</v>
      </c>
      <c r="V65" s="3"/>
    </row>
    <row r="66" spans="1:22" ht="12.75">
      <c r="A66" s="247"/>
      <c r="B66" s="209" t="s">
        <v>204</v>
      </c>
      <c r="C66" s="146">
        <v>44</v>
      </c>
      <c r="D66" s="31">
        <v>28</v>
      </c>
      <c r="E66" s="31">
        <v>16</v>
      </c>
      <c r="F66" s="31">
        <v>9</v>
      </c>
      <c r="G66" s="31">
        <v>4</v>
      </c>
      <c r="H66" s="10">
        <v>2</v>
      </c>
      <c r="I66" s="22">
        <f t="shared" si="0"/>
        <v>103</v>
      </c>
      <c r="V66" s="3"/>
    </row>
    <row r="67" spans="1:22" ht="12.75">
      <c r="A67" s="247"/>
      <c r="B67" s="209" t="s">
        <v>205</v>
      </c>
      <c r="C67" s="146">
        <v>52</v>
      </c>
      <c r="D67" s="31">
        <v>78</v>
      </c>
      <c r="E67" s="31">
        <v>56</v>
      </c>
      <c r="F67" s="31">
        <v>32</v>
      </c>
      <c r="G67" s="31">
        <v>16</v>
      </c>
      <c r="H67" s="10">
        <v>11</v>
      </c>
      <c r="I67" s="22">
        <f t="shared" si="0"/>
        <v>245</v>
      </c>
      <c r="V67" s="3"/>
    </row>
    <row r="68" spans="1:22" ht="12.75">
      <c r="A68" s="247"/>
      <c r="B68" s="209" t="s">
        <v>206</v>
      </c>
      <c r="C68" s="146">
        <v>17</v>
      </c>
      <c r="D68" s="31">
        <v>23</v>
      </c>
      <c r="E68" s="31">
        <v>7</v>
      </c>
      <c r="F68" s="31">
        <v>4</v>
      </c>
      <c r="G68" s="31">
        <v>1</v>
      </c>
      <c r="H68" s="10">
        <v>0</v>
      </c>
      <c r="I68" s="22">
        <f t="shared" si="0"/>
        <v>52</v>
      </c>
      <c r="V68" s="3"/>
    </row>
    <row r="69" spans="1:22" ht="12.75">
      <c r="A69" s="247"/>
      <c r="B69" s="209" t="s">
        <v>207</v>
      </c>
      <c r="C69" s="146">
        <v>21</v>
      </c>
      <c r="D69" s="31">
        <v>27</v>
      </c>
      <c r="E69" s="31">
        <v>7</v>
      </c>
      <c r="F69" s="31">
        <v>1</v>
      </c>
      <c r="G69" s="31">
        <v>2</v>
      </c>
      <c r="H69" s="10">
        <v>1</v>
      </c>
      <c r="I69" s="22">
        <f t="shared" si="0"/>
        <v>59</v>
      </c>
      <c r="V69" s="3"/>
    </row>
    <row r="70" spans="1:22" ht="12.75">
      <c r="A70" s="246" t="s">
        <v>108</v>
      </c>
      <c r="B70" s="167"/>
      <c r="C70" s="147" t="s">
        <v>109</v>
      </c>
      <c r="D70" s="57" t="s">
        <v>109</v>
      </c>
      <c r="E70" s="57" t="s">
        <v>109</v>
      </c>
      <c r="F70" s="57" t="s">
        <v>109</v>
      </c>
      <c r="G70" s="57" t="s">
        <v>109</v>
      </c>
      <c r="H70" s="56"/>
      <c r="I70" s="55"/>
      <c r="J70" s="3" t="s">
        <v>109</v>
      </c>
      <c r="K70" s="3" t="s">
        <v>109</v>
      </c>
      <c r="L70" s="3" t="s">
        <v>109</v>
      </c>
      <c r="M70" s="3" t="s">
        <v>109</v>
      </c>
      <c r="N70" s="3" t="s">
        <v>109</v>
      </c>
      <c r="O70" s="3" t="s">
        <v>109</v>
      </c>
      <c r="P70" s="3" t="s">
        <v>109</v>
      </c>
      <c r="Q70" s="3" t="s">
        <v>109</v>
      </c>
      <c r="R70" s="3" t="s">
        <v>109</v>
      </c>
      <c r="S70" s="3" t="s">
        <v>109</v>
      </c>
      <c r="T70" s="3" t="s">
        <v>109</v>
      </c>
      <c r="U70" s="3" t="s">
        <v>109</v>
      </c>
      <c r="V70" s="3"/>
    </row>
  </sheetData>
  <mergeCells count="2">
    <mergeCell ref="A10:B10"/>
    <mergeCell ref="C6:H6"/>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0" max="255" man="1"/>
  </rowBreaks>
</worksheet>
</file>

<file path=xl/worksheets/sheet29.xml><?xml version="1.0" encoding="utf-8"?>
<worksheet xmlns="http://schemas.openxmlformats.org/spreadsheetml/2006/main" xmlns:r="http://schemas.openxmlformats.org/officeDocument/2006/relationships">
  <dimension ref="A1:I152"/>
  <sheetViews>
    <sheetView workbookViewId="0" topLeftCell="A1">
      <selection activeCell="I12" sqref="I12"/>
    </sheetView>
  </sheetViews>
  <sheetFormatPr defaultColWidth="11.421875" defaultRowHeight="12.75"/>
  <cols>
    <col min="1" max="1" width="1.7109375" style="0" customWidth="1"/>
    <col min="2" max="2" width="15.7109375" style="0" customWidth="1"/>
    <col min="3" max="8" width="8.7109375" style="0" customWidth="1"/>
    <col min="9" max="9" width="16.7109375" style="0" customWidth="1"/>
  </cols>
  <sheetData>
    <row r="1" spans="1:9" ht="12.75">
      <c r="A1" s="2" t="s">
        <v>255</v>
      </c>
      <c r="B1" s="3"/>
      <c r="C1" s="3"/>
      <c r="D1" s="3"/>
      <c r="E1" s="3"/>
      <c r="F1" s="3"/>
      <c r="G1" s="3"/>
      <c r="H1" s="3"/>
      <c r="I1" s="3"/>
    </row>
    <row r="2" spans="1:9" ht="12.75">
      <c r="A2" s="2" t="s">
        <v>128</v>
      </c>
      <c r="B2" s="3"/>
      <c r="C2" s="3"/>
      <c r="D2" s="3"/>
      <c r="E2" s="3"/>
      <c r="F2" s="3"/>
      <c r="G2" s="3"/>
      <c r="H2" s="3"/>
      <c r="I2" s="3"/>
    </row>
    <row r="3" spans="2:9" ht="12.75">
      <c r="B3" s="3"/>
      <c r="C3" s="3"/>
      <c r="D3" s="3"/>
      <c r="E3" s="3"/>
      <c r="F3" s="3"/>
      <c r="G3" s="3"/>
      <c r="H3" s="3"/>
      <c r="I3" s="3"/>
    </row>
    <row r="4" spans="1:9" ht="12.75">
      <c r="A4" s="156" t="s">
        <v>11</v>
      </c>
      <c r="B4" s="156"/>
      <c r="C4" s="3"/>
      <c r="D4" s="3"/>
      <c r="E4" s="3"/>
      <c r="F4" s="3"/>
      <c r="G4" s="3"/>
      <c r="H4" s="3"/>
      <c r="I4" s="3"/>
    </row>
    <row r="5" spans="1:9" ht="3" customHeight="1">
      <c r="A5" s="245"/>
      <c r="B5" s="104"/>
      <c r="C5" s="188" t="s">
        <v>116</v>
      </c>
      <c r="D5" s="80"/>
      <c r="E5" s="80"/>
      <c r="F5" s="80"/>
      <c r="G5" s="80"/>
      <c r="H5" s="81"/>
      <c r="I5" s="81"/>
    </row>
    <row r="6" spans="1:9" ht="12.75">
      <c r="A6" s="207" t="s">
        <v>93</v>
      </c>
      <c r="B6" s="244"/>
      <c r="C6" s="289" t="s">
        <v>256</v>
      </c>
      <c r="D6" s="290"/>
      <c r="E6" s="290"/>
      <c r="F6" s="290"/>
      <c r="G6" s="290"/>
      <c r="H6" s="291"/>
      <c r="I6" s="105" t="s">
        <v>159</v>
      </c>
    </row>
    <row r="7" spans="1:9" ht="12.75">
      <c r="A7" s="189"/>
      <c r="B7" s="209" t="s">
        <v>158</v>
      </c>
      <c r="C7" s="305">
        <v>0</v>
      </c>
      <c r="D7" s="277">
        <v>1</v>
      </c>
      <c r="E7" s="277">
        <v>2</v>
      </c>
      <c r="F7" s="277">
        <v>3</v>
      </c>
      <c r="G7" s="277">
        <v>4</v>
      </c>
      <c r="H7" s="278" t="s">
        <v>106</v>
      </c>
      <c r="I7" s="105" t="s">
        <v>250</v>
      </c>
    </row>
    <row r="8" spans="1:9" ht="12.75">
      <c r="A8" s="189"/>
      <c r="B8" s="209"/>
      <c r="C8" s="305"/>
      <c r="D8" s="277"/>
      <c r="E8" s="277"/>
      <c r="F8" s="277"/>
      <c r="G8" s="277"/>
      <c r="H8" s="278"/>
      <c r="I8" s="105" t="s">
        <v>62</v>
      </c>
    </row>
    <row r="9" spans="1:9" ht="3" customHeight="1">
      <c r="A9" s="246" t="s">
        <v>108</v>
      </c>
      <c r="B9" s="167"/>
      <c r="C9" s="14"/>
      <c r="D9" s="33"/>
      <c r="E9" s="33"/>
      <c r="F9" s="33"/>
      <c r="G9" s="33"/>
      <c r="H9" s="15"/>
      <c r="I9" s="139"/>
    </row>
    <row r="10" spans="1:9" ht="12.75" customHeight="1">
      <c r="A10" s="245"/>
      <c r="B10" s="104"/>
      <c r="C10" s="80" t="s">
        <v>109</v>
      </c>
      <c r="D10" s="82" t="s">
        <v>109</v>
      </c>
      <c r="E10" s="82" t="s">
        <v>109</v>
      </c>
      <c r="F10" s="82" t="s">
        <v>109</v>
      </c>
      <c r="G10" s="82" t="s">
        <v>109</v>
      </c>
      <c r="H10" s="80"/>
      <c r="I10" s="75"/>
    </row>
    <row r="11" spans="1:9" ht="24" customHeight="1">
      <c r="A11" s="282" t="s">
        <v>13</v>
      </c>
      <c r="B11" s="283"/>
      <c r="C11" s="8">
        <v>49574</v>
      </c>
      <c r="D11" s="30">
        <v>64456</v>
      </c>
      <c r="E11" s="30">
        <v>46331</v>
      </c>
      <c r="F11" s="30">
        <v>28103</v>
      </c>
      <c r="G11" s="30">
        <v>14392</v>
      </c>
      <c r="H11" s="8">
        <v>12540</v>
      </c>
      <c r="I11" s="22">
        <f>SUM(C11:H11)</f>
        <v>215396</v>
      </c>
    </row>
    <row r="12" spans="1:9" ht="12.75">
      <c r="A12" s="206"/>
      <c r="B12" s="209"/>
      <c r="C12" s="10" t="s">
        <v>109</v>
      </c>
      <c r="D12" s="31" t="s">
        <v>109</v>
      </c>
      <c r="E12" s="31" t="s">
        <v>109</v>
      </c>
      <c r="F12" s="31" t="s">
        <v>109</v>
      </c>
      <c r="G12" s="31" t="s">
        <v>109</v>
      </c>
      <c r="H12" s="10"/>
      <c r="I12" s="23"/>
    </row>
    <row r="13" spans="1:9" ht="12.75">
      <c r="A13" s="207" t="s">
        <v>110</v>
      </c>
      <c r="B13" s="244"/>
      <c r="C13" s="8">
        <v>37223</v>
      </c>
      <c r="D13" s="30">
        <v>48538</v>
      </c>
      <c r="E13" s="30">
        <v>34755</v>
      </c>
      <c r="F13" s="30">
        <v>20998</v>
      </c>
      <c r="G13" s="30">
        <v>10589</v>
      </c>
      <c r="H13" s="8">
        <v>8524</v>
      </c>
      <c r="I13" s="22">
        <f aca="true" t="shared" si="0" ref="I13:I26">SUM(C13:H13)</f>
        <v>160627</v>
      </c>
    </row>
    <row r="14" spans="1:9" ht="12.75">
      <c r="A14" s="247"/>
      <c r="B14" s="209" t="s">
        <v>161</v>
      </c>
      <c r="C14" s="10">
        <v>2288</v>
      </c>
      <c r="D14" s="31">
        <v>2704</v>
      </c>
      <c r="E14" s="31">
        <v>1720</v>
      </c>
      <c r="F14" s="31">
        <v>1057</v>
      </c>
      <c r="G14" s="31">
        <v>519</v>
      </c>
      <c r="H14" s="10">
        <v>331</v>
      </c>
      <c r="I14" s="22">
        <f t="shared" si="0"/>
        <v>8619</v>
      </c>
    </row>
    <row r="15" spans="1:9" ht="12.75">
      <c r="A15" s="247"/>
      <c r="B15" s="209" t="s">
        <v>162</v>
      </c>
      <c r="C15" s="10">
        <v>5050</v>
      </c>
      <c r="D15" s="31">
        <v>7038</v>
      </c>
      <c r="E15" s="31">
        <v>5637</v>
      </c>
      <c r="F15" s="31">
        <v>3664</v>
      </c>
      <c r="G15" s="31">
        <v>2143</v>
      </c>
      <c r="H15" s="10">
        <v>1833</v>
      </c>
      <c r="I15" s="22">
        <f t="shared" si="0"/>
        <v>25365</v>
      </c>
    </row>
    <row r="16" spans="1:9" ht="12.75">
      <c r="A16" s="247"/>
      <c r="B16" s="209" t="s">
        <v>163</v>
      </c>
      <c r="C16" s="10">
        <v>1016</v>
      </c>
      <c r="D16" s="31">
        <v>2144</v>
      </c>
      <c r="E16" s="31">
        <v>1720</v>
      </c>
      <c r="F16" s="31">
        <v>1060</v>
      </c>
      <c r="G16" s="31">
        <v>465</v>
      </c>
      <c r="H16" s="10">
        <v>521</v>
      </c>
      <c r="I16" s="22">
        <f t="shared" si="0"/>
        <v>6926</v>
      </c>
    </row>
    <row r="17" spans="1:9" ht="12.75">
      <c r="A17" s="247"/>
      <c r="B17" s="209" t="s">
        <v>164</v>
      </c>
      <c r="C17" s="10">
        <v>2747</v>
      </c>
      <c r="D17" s="31">
        <v>3260</v>
      </c>
      <c r="E17" s="31">
        <v>2573</v>
      </c>
      <c r="F17" s="31">
        <v>1474</v>
      </c>
      <c r="G17" s="31">
        <v>661</v>
      </c>
      <c r="H17" s="10">
        <v>897</v>
      </c>
      <c r="I17" s="22">
        <f t="shared" si="0"/>
        <v>11612</v>
      </c>
    </row>
    <row r="18" spans="1:9" ht="12.75">
      <c r="A18" s="247"/>
      <c r="B18" s="209" t="s">
        <v>165</v>
      </c>
      <c r="C18" s="10">
        <v>2724</v>
      </c>
      <c r="D18" s="31">
        <v>3508</v>
      </c>
      <c r="E18" s="31">
        <v>2363</v>
      </c>
      <c r="F18" s="31">
        <v>1567</v>
      </c>
      <c r="G18" s="31">
        <v>885</v>
      </c>
      <c r="H18" s="10">
        <v>820</v>
      </c>
      <c r="I18" s="22">
        <f t="shared" si="0"/>
        <v>11867</v>
      </c>
    </row>
    <row r="19" spans="1:9" ht="12.75">
      <c r="A19" s="247"/>
      <c r="B19" s="209" t="s">
        <v>166</v>
      </c>
      <c r="C19" s="10">
        <v>2660</v>
      </c>
      <c r="D19" s="31">
        <v>3038</v>
      </c>
      <c r="E19" s="31">
        <v>2460</v>
      </c>
      <c r="F19" s="31">
        <v>1219</v>
      </c>
      <c r="G19" s="31">
        <v>559</v>
      </c>
      <c r="H19" s="10">
        <v>313</v>
      </c>
      <c r="I19" s="22">
        <f t="shared" si="0"/>
        <v>10249</v>
      </c>
    </row>
    <row r="20" spans="1:9" ht="12.75">
      <c r="A20" s="247"/>
      <c r="B20" s="209" t="s">
        <v>167</v>
      </c>
      <c r="C20" s="10">
        <v>1425</v>
      </c>
      <c r="D20" s="31">
        <v>2572</v>
      </c>
      <c r="E20" s="31">
        <v>1749</v>
      </c>
      <c r="F20" s="31">
        <v>1034</v>
      </c>
      <c r="G20" s="31">
        <v>700</v>
      </c>
      <c r="H20" s="10">
        <v>420</v>
      </c>
      <c r="I20" s="22">
        <f t="shared" si="0"/>
        <v>7900</v>
      </c>
    </row>
    <row r="21" spans="1:9" ht="12.75">
      <c r="A21" s="247"/>
      <c r="B21" s="209" t="s">
        <v>168</v>
      </c>
      <c r="C21" s="10">
        <v>6067</v>
      </c>
      <c r="D21" s="31">
        <v>7399</v>
      </c>
      <c r="E21" s="31">
        <v>5362</v>
      </c>
      <c r="F21" s="31">
        <v>3259</v>
      </c>
      <c r="G21" s="31">
        <v>1660</v>
      </c>
      <c r="H21" s="10">
        <v>1129</v>
      </c>
      <c r="I21" s="22">
        <f t="shared" si="0"/>
        <v>24876</v>
      </c>
    </row>
    <row r="22" spans="1:9" ht="12.75">
      <c r="A22" s="247"/>
      <c r="B22" s="209" t="s">
        <v>169</v>
      </c>
      <c r="C22" s="10">
        <v>3260</v>
      </c>
      <c r="D22" s="31">
        <v>4332</v>
      </c>
      <c r="E22" s="31">
        <v>2898</v>
      </c>
      <c r="F22" s="31">
        <v>1838</v>
      </c>
      <c r="G22" s="31">
        <v>832</v>
      </c>
      <c r="H22" s="10">
        <v>709</v>
      </c>
      <c r="I22" s="22">
        <f t="shared" si="0"/>
        <v>13869</v>
      </c>
    </row>
    <row r="23" spans="1:9" ht="12.75">
      <c r="A23" s="247"/>
      <c r="B23" s="209" t="s">
        <v>170</v>
      </c>
      <c r="C23" s="10">
        <v>6218</v>
      </c>
      <c r="D23" s="31">
        <v>6108</v>
      </c>
      <c r="E23" s="31">
        <v>3674</v>
      </c>
      <c r="F23" s="31">
        <v>1966</v>
      </c>
      <c r="G23" s="31">
        <v>876</v>
      </c>
      <c r="H23" s="10">
        <v>576</v>
      </c>
      <c r="I23" s="22">
        <f t="shared" si="0"/>
        <v>19418</v>
      </c>
    </row>
    <row r="24" spans="1:9" ht="12.75">
      <c r="A24" s="247"/>
      <c r="B24" s="209" t="s">
        <v>171</v>
      </c>
      <c r="C24" s="10">
        <v>1761</v>
      </c>
      <c r="D24" s="31">
        <v>2866</v>
      </c>
      <c r="E24" s="31">
        <v>1967</v>
      </c>
      <c r="F24" s="31">
        <v>1181</v>
      </c>
      <c r="G24" s="31">
        <v>506</v>
      </c>
      <c r="H24" s="10">
        <v>425</v>
      </c>
      <c r="I24" s="22">
        <f t="shared" si="0"/>
        <v>8706</v>
      </c>
    </row>
    <row r="25" spans="1:9" ht="12.75">
      <c r="A25" s="247"/>
      <c r="B25" s="209" t="s">
        <v>172</v>
      </c>
      <c r="C25" s="10">
        <v>839</v>
      </c>
      <c r="D25" s="31">
        <v>1633</v>
      </c>
      <c r="E25" s="31">
        <v>1148</v>
      </c>
      <c r="F25" s="31">
        <v>792</v>
      </c>
      <c r="G25" s="31">
        <v>300</v>
      </c>
      <c r="H25" s="10">
        <v>270</v>
      </c>
      <c r="I25" s="22">
        <f t="shared" si="0"/>
        <v>4982</v>
      </c>
    </row>
    <row r="26" spans="1:9" ht="12.75">
      <c r="A26" s="247"/>
      <c r="B26" s="209" t="s">
        <v>173</v>
      </c>
      <c r="C26" s="10">
        <v>1168</v>
      </c>
      <c r="D26" s="31">
        <v>1936</v>
      </c>
      <c r="E26" s="31">
        <v>1484</v>
      </c>
      <c r="F26" s="31">
        <v>887</v>
      </c>
      <c r="G26" s="31">
        <v>483</v>
      </c>
      <c r="H26" s="10">
        <v>280</v>
      </c>
      <c r="I26" s="22">
        <f t="shared" si="0"/>
        <v>6238</v>
      </c>
    </row>
    <row r="27" spans="1:9" ht="12.75">
      <c r="A27" s="206"/>
      <c r="B27" s="209"/>
      <c r="C27" s="10" t="s">
        <v>109</v>
      </c>
      <c r="D27" s="31" t="s">
        <v>109</v>
      </c>
      <c r="E27" s="31" t="s">
        <v>109</v>
      </c>
      <c r="F27" s="31" t="s">
        <v>109</v>
      </c>
      <c r="G27" s="31" t="s">
        <v>109</v>
      </c>
      <c r="H27" s="10"/>
      <c r="I27" s="22"/>
    </row>
    <row r="28" spans="1:9" ht="12.75">
      <c r="A28" s="207" t="s">
        <v>86</v>
      </c>
      <c r="B28" s="244"/>
      <c r="C28" s="8">
        <v>4648</v>
      </c>
      <c r="D28" s="30">
        <v>6885</v>
      </c>
      <c r="E28" s="30">
        <v>5711</v>
      </c>
      <c r="F28" s="30">
        <v>3809</v>
      </c>
      <c r="G28" s="30">
        <v>2489</v>
      </c>
      <c r="H28" s="8">
        <v>3105</v>
      </c>
      <c r="I28" s="22">
        <f aca="true" t="shared" si="1" ref="I28:I35">SUM(C28:H28)</f>
        <v>26647</v>
      </c>
    </row>
    <row r="29" spans="1:9" ht="12.75">
      <c r="A29" s="247"/>
      <c r="B29" s="209" t="s">
        <v>174</v>
      </c>
      <c r="C29" s="10">
        <v>1503</v>
      </c>
      <c r="D29" s="31">
        <v>1540</v>
      </c>
      <c r="E29" s="31">
        <v>1127</v>
      </c>
      <c r="F29" s="31">
        <v>679</v>
      </c>
      <c r="G29" s="31">
        <v>496</v>
      </c>
      <c r="H29" s="10">
        <v>358</v>
      </c>
      <c r="I29" s="22">
        <f t="shared" si="1"/>
        <v>5703</v>
      </c>
    </row>
    <row r="30" spans="1:9" ht="12.75">
      <c r="A30" s="247"/>
      <c r="B30" s="209" t="s">
        <v>175</v>
      </c>
      <c r="C30" s="10">
        <v>883</v>
      </c>
      <c r="D30" s="31">
        <v>1317</v>
      </c>
      <c r="E30" s="31">
        <v>1195</v>
      </c>
      <c r="F30" s="31">
        <v>716</v>
      </c>
      <c r="G30" s="31">
        <v>508</v>
      </c>
      <c r="H30" s="10">
        <v>771</v>
      </c>
      <c r="I30" s="22">
        <f t="shared" si="1"/>
        <v>5390</v>
      </c>
    </row>
    <row r="31" spans="1:9" ht="12.75">
      <c r="A31" s="247"/>
      <c r="B31" s="209" t="s">
        <v>176</v>
      </c>
      <c r="C31" s="10">
        <v>142</v>
      </c>
      <c r="D31" s="31">
        <v>284</v>
      </c>
      <c r="E31" s="31">
        <v>254</v>
      </c>
      <c r="F31" s="31">
        <v>210</v>
      </c>
      <c r="G31" s="31">
        <v>90</v>
      </c>
      <c r="H31" s="10">
        <v>141</v>
      </c>
      <c r="I31" s="22">
        <f t="shared" si="1"/>
        <v>1121</v>
      </c>
    </row>
    <row r="32" spans="1:9" ht="12.75">
      <c r="A32" s="247"/>
      <c r="B32" s="209" t="s">
        <v>177</v>
      </c>
      <c r="C32" s="10">
        <v>376</v>
      </c>
      <c r="D32" s="31">
        <v>1021</v>
      </c>
      <c r="E32" s="31">
        <v>1059</v>
      </c>
      <c r="F32" s="31">
        <v>638</v>
      </c>
      <c r="G32" s="31">
        <v>539</v>
      </c>
      <c r="H32" s="10">
        <v>819</v>
      </c>
      <c r="I32" s="22">
        <f t="shared" si="1"/>
        <v>4452</v>
      </c>
    </row>
    <row r="33" spans="1:9" ht="12.75">
      <c r="A33" s="247"/>
      <c r="B33" s="209" t="s">
        <v>178</v>
      </c>
      <c r="C33" s="10">
        <v>515</v>
      </c>
      <c r="D33" s="31">
        <v>893</v>
      </c>
      <c r="E33" s="31">
        <v>743</v>
      </c>
      <c r="F33" s="31">
        <v>497</v>
      </c>
      <c r="G33" s="31">
        <v>359</v>
      </c>
      <c r="H33" s="10">
        <v>608</v>
      </c>
      <c r="I33" s="22">
        <f t="shared" si="1"/>
        <v>3615</v>
      </c>
    </row>
    <row r="34" spans="1:9" ht="12.75">
      <c r="A34" s="247"/>
      <c r="B34" s="209" t="s">
        <v>179</v>
      </c>
      <c r="C34" s="10">
        <v>473</v>
      </c>
      <c r="D34" s="31">
        <v>870</v>
      </c>
      <c r="E34" s="31">
        <v>681</v>
      </c>
      <c r="F34" s="31">
        <v>599</v>
      </c>
      <c r="G34" s="31">
        <v>199</v>
      </c>
      <c r="H34" s="10">
        <v>192</v>
      </c>
      <c r="I34" s="22">
        <f t="shared" si="1"/>
        <v>3014</v>
      </c>
    </row>
    <row r="35" spans="1:9" ht="12.75">
      <c r="A35" s="247"/>
      <c r="B35" s="209" t="s">
        <v>180</v>
      </c>
      <c r="C35" s="10">
        <v>756</v>
      </c>
      <c r="D35" s="31">
        <v>960</v>
      </c>
      <c r="E35" s="31">
        <v>652</v>
      </c>
      <c r="F35" s="31">
        <v>470</v>
      </c>
      <c r="G35" s="31">
        <v>298</v>
      </c>
      <c r="H35" s="10">
        <v>216</v>
      </c>
      <c r="I35" s="22">
        <f t="shared" si="1"/>
        <v>3352</v>
      </c>
    </row>
    <row r="36" spans="1:9" ht="12.75">
      <c r="A36" s="206"/>
      <c r="B36" s="209"/>
      <c r="C36" s="10" t="s">
        <v>109</v>
      </c>
      <c r="D36" s="31" t="s">
        <v>109</v>
      </c>
      <c r="E36" s="31" t="s">
        <v>109</v>
      </c>
      <c r="F36" s="31" t="s">
        <v>109</v>
      </c>
      <c r="G36" s="31" t="s">
        <v>109</v>
      </c>
      <c r="H36" s="10"/>
      <c r="I36" s="22"/>
    </row>
    <row r="37" spans="1:9" ht="12.75">
      <c r="A37" s="207" t="s">
        <v>111</v>
      </c>
      <c r="B37" s="244"/>
      <c r="C37" s="8">
        <v>2643</v>
      </c>
      <c r="D37" s="30">
        <v>2503</v>
      </c>
      <c r="E37" s="30">
        <v>1672</v>
      </c>
      <c r="F37" s="30">
        <v>791</v>
      </c>
      <c r="G37" s="30">
        <v>234</v>
      </c>
      <c r="H37" s="8">
        <v>150</v>
      </c>
      <c r="I37" s="22">
        <f aca="true" t="shared" si="2" ref="I37:I43">SUM(C37:H37)</f>
        <v>7993</v>
      </c>
    </row>
    <row r="38" spans="1:9" ht="12.75">
      <c r="A38" s="247"/>
      <c r="B38" s="209" t="s">
        <v>181</v>
      </c>
      <c r="C38" s="10">
        <v>293</v>
      </c>
      <c r="D38" s="31">
        <v>182</v>
      </c>
      <c r="E38" s="31">
        <v>116</v>
      </c>
      <c r="F38" s="31">
        <v>27</v>
      </c>
      <c r="G38" s="31">
        <v>0</v>
      </c>
      <c r="H38" s="10">
        <v>11</v>
      </c>
      <c r="I38" s="22">
        <f t="shared" si="2"/>
        <v>629</v>
      </c>
    </row>
    <row r="39" spans="1:9" ht="12.75">
      <c r="A39" s="247"/>
      <c r="B39" s="209" t="s">
        <v>182</v>
      </c>
      <c r="C39" s="10">
        <v>475</v>
      </c>
      <c r="D39" s="31">
        <v>648</v>
      </c>
      <c r="E39" s="31">
        <v>451</v>
      </c>
      <c r="F39" s="31">
        <v>171</v>
      </c>
      <c r="G39" s="31">
        <v>41</v>
      </c>
      <c r="H39" s="10">
        <v>25</v>
      </c>
      <c r="I39" s="22">
        <f t="shared" si="2"/>
        <v>1811</v>
      </c>
    </row>
    <row r="40" spans="1:9" ht="12.75">
      <c r="A40" s="247"/>
      <c r="B40" s="209" t="s">
        <v>183</v>
      </c>
      <c r="C40" s="10">
        <v>976</v>
      </c>
      <c r="D40" s="31">
        <v>627</v>
      </c>
      <c r="E40" s="31">
        <v>437</v>
      </c>
      <c r="F40" s="31">
        <v>238</v>
      </c>
      <c r="G40" s="31">
        <v>61</v>
      </c>
      <c r="H40" s="10">
        <v>20</v>
      </c>
      <c r="I40" s="22">
        <f t="shared" si="2"/>
        <v>2359</v>
      </c>
    </row>
    <row r="41" spans="1:9" ht="12.75">
      <c r="A41" s="247"/>
      <c r="B41" s="209" t="s">
        <v>184</v>
      </c>
      <c r="C41" s="10">
        <v>103</v>
      </c>
      <c r="D41" s="31">
        <v>216</v>
      </c>
      <c r="E41" s="31">
        <v>170</v>
      </c>
      <c r="F41" s="31">
        <v>69</v>
      </c>
      <c r="G41" s="31">
        <v>42</v>
      </c>
      <c r="H41" s="10">
        <v>26</v>
      </c>
      <c r="I41" s="22">
        <f t="shared" si="2"/>
        <v>626</v>
      </c>
    </row>
    <row r="42" spans="1:9" ht="12.75">
      <c r="A42" s="247"/>
      <c r="B42" s="209" t="s">
        <v>185</v>
      </c>
      <c r="C42" s="10">
        <v>257</v>
      </c>
      <c r="D42" s="31">
        <v>166</v>
      </c>
      <c r="E42" s="31">
        <v>96</v>
      </c>
      <c r="F42" s="31">
        <v>31</v>
      </c>
      <c r="G42" s="31">
        <v>21</v>
      </c>
      <c r="H42" s="10">
        <v>0</v>
      </c>
      <c r="I42" s="22">
        <f t="shared" si="2"/>
        <v>571</v>
      </c>
    </row>
    <row r="43" spans="1:9" ht="12.75">
      <c r="A43" s="247"/>
      <c r="B43" s="209" t="s">
        <v>186</v>
      </c>
      <c r="C43" s="10">
        <v>539</v>
      </c>
      <c r="D43" s="31">
        <v>664</v>
      </c>
      <c r="E43" s="31">
        <v>402</v>
      </c>
      <c r="F43" s="31">
        <v>255</v>
      </c>
      <c r="G43" s="31">
        <v>69</v>
      </c>
      <c r="H43" s="10">
        <v>68</v>
      </c>
      <c r="I43" s="22">
        <f t="shared" si="2"/>
        <v>1997</v>
      </c>
    </row>
    <row r="44" spans="1:9" ht="12.75">
      <c r="A44" s="206"/>
      <c r="B44" s="209"/>
      <c r="C44" s="10" t="s">
        <v>109</v>
      </c>
      <c r="D44" s="31" t="s">
        <v>109</v>
      </c>
      <c r="E44" s="31" t="s">
        <v>109</v>
      </c>
      <c r="F44" s="31" t="s">
        <v>109</v>
      </c>
      <c r="G44" s="31" t="s">
        <v>109</v>
      </c>
      <c r="H44" s="10"/>
      <c r="I44" s="22"/>
    </row>
    <row r="45" spans="1:9" ht="12.75">
      <c r="A45" s="207" t="s">
        <v>112</v>
      </c>
      <c r="B45" s="244"/>
      <c r="C45" s="8">
        <v>1355</v>
      </c>
      <c r="D45" s="30">
        <v>1898</v>
      </c>
      <c r="E45" s="30">
        <v>1629</v>
      </c>
      <c r="F45" s="30">
        <v>907</v>
      </c>
      <c r="G45" s="30">
        <v>429</v>
      </c>
      <c r="H45" s="8">
        <v>332</v>
      </c>
      <c r="I45" s="22">
        <f aca="true" t="shared" si="3" ref="I45:I50">SUM(C45:H45)</f>
        <v>6550</v>
      </c>
    </row>
    <row r="46" spans="1:9" ht="12.75">
      <c r="A46" s="247"/>
      <c r="B46" s="209" t="s">
        <v>187</v>
      </c>
      <c r="C46" s="10">
        <v>135</v>
      </c>
      <c r="D46" s="31">
        <v>300</v>
      </c>
      <c r="E46" s="31">
        <v>326</v>
      </c>
      <c r="F46" s="31">
        <v>155</v>
      </c>
      <c r="G46" s="31">
        <v>99</v>
      </c>
      <c r="H46" s="10">
        <v>32</v>
      </c>
      <c r="I46" s="22">
        <f t="shared" si="3"/>
        <v>1047</v>
      </c>
    </row>
    <row r="47" spans="1:9" ht="12.75">
      <c r="A47" s="247"/>
      <c r="B47" s="209" t="s">
        <v>188</v>
      </c>
      <c r="C47" s="10">
        <v>28</v>
      </c>
      <c r="D47" s="31">
        <v>80</v>
      </c>
      <c r="E47" s="31">
        <v>109</v>
      </c>
      <c r="F47" s="31">
        <v>122</v>
      </c>
      <c r="G47" s="31">
        <v>76</v>
      </c>
      <c r="H47" s="10">
        <v>103</v>
      </c>
      <c r="I47" s="22">
        <f t="shared" si="3"/>
        <v>518</v>
      </c>
    </row>
    <row r="48" spans="1:9" ht="12.75">
      <c r="A48" s="247"/>
      <c r="B48" s="209" t="s">
        <v>189</v>
      </c>
      <c r="C48" s="10">
        <v>354</v>
      </c>
      <c r="D48" s="31">
        <v>247</v>
      </c>
      <c r="E48" s="31">
        <v>274</v>
      </c>
      <c r="F48" s="31">
        <v>40</v>
      </c>
      <c r="G48" s="31">
        <v>14</v>
      </c>
      <c r="H48" s="10">
        <v>0</v>
      </c>
      <c r="I48" s="22">
        <f t="shared" si="3"/>
        <v>929</v>
      </c>
    </row>
    <row r="49" spans="1:9" ht="12.75">
      <c r="A49" s="247"/>
      <c r="B49" s="209" t="s">
        <v>190</v>
      </c>
      <c r="C49" s="10">
        <v>374</v>
      </c>
      <c r="D49" s="31">
        <v>544</v>
      </c>
      <c r="E49" s="31">
        <v>497</v>
      </c>
      <c r="F49" s="31">
        <v>339</v>
      </c>
      <c r="G49" s="31">
        <v>147</v>
      </c>
      <c r="H49" s="10">
        <v>114</v>
      </c>
      <c r="I49" s="22">
        <f t="shared" si="3"/>
        <v>2015</v>
      </c>
    </row>
    <row r="50" spans="1:9" ht="12.75">
      <c r="A50" s="247"/>
      <c r="B50" s="209" t="s">
        <v>191</v>
      </c>
      <c r="C50" s="10">
        <v>464</v>
      </c>
      <c r="D50" s="31">
        <v>727</v>
      </c>
      <c r="E50" s="31">
        <v>423</v>
      </c>
      <c r="F50" s="31">
        <v>251</v>
      </c>
      <c r="G50" s="31">
        <v>93</v>
      </c>
      <c r="H50" s="10">
        <v>83</v>
      </c>
      <c r="I50" s="22">
        <f t="shared" si="3"/>
        <v>2041</v>
      </c>
    </row>
    <row r="51" spans="1:9" ht="12.75">
      <c r="A51" s="246"/>
      <c r="B51" s="167"/>
      <c r="C51" s="261" t="s">
        <v>109</v>
      </c>
      <c r="D51" s="60" t="s">
        <v>109</v>
      </c>
      <c r="E51" s="60" t="s">
        <v>109</v>
      </c>
      <c r="F51" s="60" t="s">
        <v>109</v>
      </c>
      <c r="G51" s="60" t="s">
        <v>109</v>
      </c>
      <c r="H51" s="59"/>
      <c r="I51" s="115"/>
    </row>
    <row r="52" spans="1:9" ht="12.75">
      <c r="A52" s="206"/>
      <c r="B52" s="209"/>
      <c r="C52" s="10"/>
      <c r="D52" s="31"/>
      <c r="E52" s="31"/>
      <c r="F52" s="31"/>
      <c r="G52" s="31"/>
      <c r="H52" s="10"/>
      <c r="I52" s="22"/>
    </row>
    <row r="53" spans="1:9" ht="12.75">
      <c r="A53" s="207" t="s">
        <v>113</v>
      </c>
      <c r="B53" s="244"/>
      <c r="C53" s="8">
        <v>3705</v>
      </c>
      <c r="D53" s="30">
        <v>4632</v>
      </c>
      <c r="E53" s="30">
        <v>2564</v>
      </c>
      <c r="F53" s="30">
        <v>1598</v>
      </c>
      <c r="G53" s="30">
        <v>651</v>
      </c>
      <c r="H53" s="8">
        <v>429</v>
      </c>
      <c r="I53" s="22">
        <f aca="true" t="shared" si="4" ref="I53:I70">SUM(C53:H53)</f>
        <v>13579</v>
      </c>
    </row>
    <row r="54" spans="1:9" ht="12.75">
      <c r="A54" s="247"/>
      <c r="B54" s="209" t="s">
        <v>192</v>
      </c>
      <c r="C54" s="10">
        <v>155</v>
      </c>
      <c r="D54" s="31">
        <v>273</v>
      </c>
      <c r="E54" s="31">
        <v>131</v>
      </c>
      <c r="F54" s="31">
        <v>70</v>
      </c>
      <c r="G54" s="31">
        <v>17</v>
      </c>
      <c r="H54" s="10">
        <v>0</v>
      </c>
      <c r="I54" s="22">
        <f t="shared" si="4"/>
        <v>646</v>
      </c>
    </row>
    <row r="55" spans="1:9" ht="12.75">
      <c r="A55" s="247"/>
      <c r="B55" s="209" t="s">
        <v>193</v>
      </c>
      <c r="C55" s="10">
        <v>337</v>
      </c>
      <c r="D55" s="31">
        <v>527</v>
      </c>
      <c r="E55" s="31">
        <v>187</v>
      </c>
      <c r="F55" s="31">
        <v>146</v>
      </c>
      <c r="G55" s="31">
        <v>40</v>
      </c>
      <c r="H55" s="10">
        <v>10</v>
      </c>
      <c r="I55" s="22">
        <f t="shared" si="4"/>
        <v>1247</v>
      </c>
    </row>
    <row r="56" spans="1:9" ht="12.75">
      <c r="A56" s="247"/>
      <c r="B56" s="209" t="s">
        <v>194</v>
      </c>
      <c r="C56" s="10">
        <v>356</v>
      </c>
      <c r="D56" s="31">
        <v>370</v>
      </c>
      <c r="E56" s="31">
        <v>271</v>
      </c>
      <c r="F56" s="31">
        <v>161</v>
      </c>
      <c r="G56" s="31">
        <v>23</v>
      </c>
      <c r="H56" s="10">
        <v>21</v>
      </c>
      <c r="I56" s="22">
        <f t="shared" si="4"/>
        <v>1202</v>
      </c>
    </row>
    <row r="57" spans="1:9" ht="12.75">
      <c r="A57" s="247"/>
      <c r="B57" s="209" t="s">
        <v>195</v>
      </c>
      <c r="C57" s="10">
        <v>96</v>
      </c>
      <c r="D57" s="31">
        <v>92</v>
      </c>
      <c r="E57" s="31">
        <v>52</v>
      </c>
      <c r="F57" s="31">
        <v>14</v>
      </c>
      <c r="G57" s="31">
        <v>0</v>
      </c>
      <c r="H57" s="10">
        <v>0</v>
      </c>
      <c r="I57" s="22">
        <f t="shared" si="4"/>
        <v>254</v>
      </c>
    </row>
    <row r="58" spans="1:9" ht="12.75">
      <c r="A58" s="247"/>
      <c r="B58" s="209" t="s">
        <v>145</v>
      </c>
      <c r="C58" s="10">
        <v>281</v>
      </c>
      <c r="D58" s="31">
        <v>309</v>
      </c>
      <c r="E58" s="31">
        <v>151</v>
      </c>
      <c r="F58" s="31">
        <v>65</v>
      </c>
      <c r="G58" s="31">
        <v>31</v>
      </c>
      <c r="H58" s="10">
        <v>11</v>
      </c>
      <c r="I58" s="22">
        <f t="shared" si="4"/>
        <v>848</v>
      </c>
    </row>
    <row r="59" spans="1:9" ht="12.75">
      <c r="A59" s="247"/>
      <c r="B59" s="209" t="s">
        <v>196</v>
      </c>
      <c r="C59" s="10">
        <v>281</v>
      </c>
      <c r="D59" s="31">
        <v>521</v>
      </c>
      <c r="E59" s="31">
        <v>278</v>
      </c>
      <c r="F59" s="31">
        <v>172</v>
      </c>
      <c r="G59" s="31">
        <v>99</v>
      </c>
      <c r="H59" s="10">
        <v>107</v>
      </c>
      <c r="I59" s="22">
        <f t="shared" si="4"/>
        <v>1458</v>
      </c>
    </row>
    <row r="60" spans="1:9" ht="12.75">
      <c r="A60" s="247"/>
      <c r="B60" s="209" t="s">
        <v>197</v>
      </c>
      <c r="C60" s="10">
        <v>44</v>
      </c>
      <c r="D60" s="31">
        <v>51</v>
      </c>
      <c r="E60" s="31">
        <v>41</v>
      </c>
      <c r="F60" s="31">
        <v>61</v>
      </c>
      <c r="G60" s="31">
        <v>0</v>
      </c>
      <c r="H60" s="10">
        <v>0</v>
      </c>
      <c r="I60" s="22">
        <f t="shared" si="4"/>
        <v>197</v>
      </c>
    </row>
    <row r="61" spans="1:9" ht="12.75">
      <c r="A61" s="247"/>
      <c r="B61" s="209" t="s">
        <v>198</v>
      </c>
      <c r="C61" s="10">
        <v>348</v>
      </c>
      <c r="D61" s="31">
        <v>326</v>
      </c>
      <c r="E61" s="31">
        <v>151</v>
      </c>
      <c r="F61" s="31">
        <v>146</v>
      </c>
      <c r="G61" s="31">
        <v>43</v>
      </c>
      <c r="H61" s="10">
        <v>32</v>
      </c>
      <c r="I61" s="22">
        <f t="shared" si="4"/>
        <v>1046</v>
      </c>
    </row>
    <row r="62" spans="1:9" ht="12.75">
      <c r="A62" s="247"/>
      <c r="B62" s="209" t="s">
        <v>199</v>
      </c>
      <c r="C62" s="10">
        <v>391</v>
      </c>
      <c r="D62" s="31">
        <v>359</v>
      </c>
      <c r="E62" s="31">
        <v>166</v>
      </c>
      <c r="F62" s="31">
        <v>89</v>
      </c>
      <c r="G62" s="31">
        <v>74</v>
      </c>
      <c r="H62" s="10">
        <v>20</v>
      </c>
      <c r="I62" s="22">
        <f t="shared" si="4"/>
        <v>1099</v>
      </c>
    </row>
    <row r="63" spans="1:9" ht="12.75">
      <c r="A63" s="247"/>
      <c r="B63" s="209" t="s">
        <v>200</v>
      </c>
      <c r="C63" s="10">
        <v>159</v>
      </c>
      <c r="D63" s="31">
        <v>82</v>
      </c>
      <c r="E63" s="31">
        <v>57</v>
      </c>
      <c r="F63" s="31">
        <v>69</v>
      </c>
      <c r="G63" s="31">
        <v>0</v>
      </c>
      <c r="H63" s="10">
        <v>8</v>
      </c>
      <c r="I63" s="22">
        <f t="shared" si="4"/>
        <v>375</v>
      </c>
    </row>
    <row r="64" spans="1:9" ht="12.75">
      <c r="A64" s="247"/>
      <c r="B64" s="209" t="s">
        <v>201</v>
      </c>
      <c r="C64" s="10">
        <v>54</v>
      </c>
      <c r="D64" s="31">
        <v>96</v>
      </c>
      <c r="E64" s="31">
        <v>93</v>
      </c>
      <c r="F64" s="31">
        <v>57</v>
      </c>
      <c r="G64" s="31">
        <v>18</v>
      </c>
      <c r="H64" s="10">
        <v>8</v>
      </c>
      <c r="I64" s="22">
        <f t="shared" si="4"/>
        <v>326</v>
      </c>
    </row>
    <row r="65" spans="1:9" ht="12.75">
      <c r="A65" s="247"/>
      <c r="B65" s="209" t="s">
        <v>202</v>
      </c>
      <c r="C65" s="10">
        <v>92</v>
      </c>
      <c r="D65" s="31">
        <v>68</v>
      </c>
      <c r="E65" s="31">
        <v>0</v>
      </c>
      <c r="F65" s="31">
        <v>15</v>
      </c>
      <c r="G65" s="31">
        <v>0</v>
      </c>
      <c r="H65" s="10">
        <v>0</v>
      </c>
      <c r="I65" s="22">
        <f t="shared" si="4"/>
        <v>175</v>
      </c>
    </row>
    <row r="66" spans="1:9" ht="12.75">
      <c r="A66" s="247"/>
      <c r="B66" s="209" t="s">
        <v>203</v>
      </c>
      <c r="C66" s="10">
        <v>692</v>
      </c>
      <c r="D66" s="31">
        <v>894</v>
      </c>
      <c r="E66" s="31">
        <v>554</v>
      </c>
      <c r="F66" s="31">
        <v>258</v>
      </c>
      <c r="G66" s="31">
        <v>119</v>
      </c>
      <c r="H66" s="10">
        <v>88</v>
      </c>
      <c r="I66" s="22">
        <f t="shared" si="4"/>
        <v>2605</v>
      </c>
    </row>
    <row r="67" spans="1:9" ht="12.75">
      <c r="A67" s="247"/>
      <c r="B67" s="209" t="s">
        <v>204</v>
      </c>
      <c r="C67" s="10">
        <v>161</v>
      </c>
      <c r="D67" s="31">
        <v>126</v>
      </c>
      <c r="E67" s="31">
        <v>107</v>
      </c>
      <c r="F67" s="31">
        <v>59</v>
      </c>
      <c r="G67" s="31">
        <v>40</v>
      </c>
      <c r="H67" s="10">
        <v>21</v>
      </c>
      <c r="I67" s="22">
        <f t="shared" si="4"/>
        <v>514</v>
      </c>
    </row>
    <row r="68" spans="1:9" ht="12.75">
      <c r="A68" s="247"/>
      <c r="B68" s="209" t="s">
        <v>205</v>
      </c>
      <c r="C68" s="10">
        <v>134</v>
      </c>
      <c r="D68" s="31">
        <v>302</v>
      </c>
      <c r="E68" s="31">
        <v>251</v>
      </c>
      <c r="F68" s="31">
        <v>180</v>
      </c>
      <c r="G68" s="31">
        <v>123</v>
      </c>
      <c r="H68" s="10">
        <v>95</v>
      </c>
      <c r="I68" s="22">
        <f t="shared" si="4"/>
        <v>1085</v>
      </c>
    </row>
    <row r="69" spans="1:9" ht="12.75">
      <c r="A69" s="247"/>
      <c r="B69" s="209" t="s">
        <v>206</v>
      </c>
      <c r="C69" s="10">
        <v>52</v>
      </c>
      <c r="D69" s="31">
        <v>120</v>
      </c>
      <c r="E69" s="31">
        <v>34</v>
      </c>
      <c r="F69" s="31">
        <v>26</v>
      </c>
      <c r="G69" s="31">
        <v>11</v>
      </c>
      <c r="H69" s="10">
        <v>0</v>
      </c>
      <c r="I69" s="22">
        <f t="shared" si="4"/>
        <v>243</v>
      </c>
    </row>
    <row r="70" spans="1:9" ht="12.75">
      <c r="A70" s="247"/>
      <c r="B70" s="209" t="s">
        <v>207</v>
      </c>
      <c r="C70" s="10">
        <v>72</v>
      </c>
      <c r="D70" s="31">
        <v>116</v>
      </c>
      <c r="E70" s="31">
        <v>40</v>
      </c>
      <c r="F70" s="31">
        <v>10</v>
      </c>
      <c r="G70" s="31">
        <v>13</v>
      </c>
      <c r="H70" s="10">
        <v>8</v>
      </c>
      <c r="I70" s="22">
        <f t="shared" si="4"/>
        <v>259</v>
      </c>
    </row>
    <row r="71" spans="1:9" ht="12.75">
      <c r="A71" s="246" t="s">
        <v>108</v>
      </c>
      <c r="B71" s="167"/>
      <c r="C71" s="59" t="s">
        <v>109</v>
      </c>
      <c r="D71" s="60" t="s">
        <v>109</v>
      </c>
      <c r="E71" s="60" t="s">
        <v>109</v>
      </c>
      <c r="F71" s="60" t="s">
        <v>109</v>
      </c>
      <c r="G71" s="60" t="s">
        <v>109</v>
      </c>
      <c r="H71" s="59"/>
      <c r="I71" s="61"/>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t="s">
        <v>109</v>
      </c>
      <c r="B80" s="3"/>
      <c r="C80" s="3"/>
      <c r="D80" s="3"/>
      <c r="E80" s="3"/>
      <c r="F80" s="3"/>
    </row>
    <row r="81" spans="1:6" ht="12.75">
      <c r="A81" s="3" t="s">
        <v>109</v>
      </c>
      <c r="B81" s="3"/>
      <c r="C81" s="3"/>
      <c r="D81" s="3"/>
      <c r="E81" s="3"/>
      <c r="F81" s="3"/>
    </row>
    <row r="82" spans="1:6" ht="12.75">
      <c r="A82" s="3" t="s">
        <v>109</v>
      </c>
      <c r="B82" s="3"/>
      <c r="C82" s="3"/>
      <c r="D82" s="3"/>
      <c r="E82" s="3"/>
      <c r="F82" s="3"/>
    </row>
    <row r="83" spans="1:6" ht="12.75">
      <c r="A83" s="3" t="s">
        <v>109</v>
      </c>
      <c r="B83" s="3"/>
      <c r="C83" s="3"/>
      <c r="D83" s="3"/>
      <c r="E83" s="3"/>
      <c r="F83" s="3"/>
    </row>
    <row r="84" spans="1:6" ht="12.75">
      <c r="A84" s="3" t="s">
        <v>109</v>
      </c>
      <c r="B84" s="3"/>
      <c r="C84" s="3"/>
      <c r="D84" s="3"/>
      <c r="E84" s="3"/>
      <c r="F84" s="3"/>
    </row>
    <row r="85" spans="1:6" ht="12.75">
      <c r="A85" s="3" t="s">
        <v>109</v>
      </c>
      <c r="B85" s="3"/>
      <c r="C85" s="3"/>
      <c r="D85" s="3"/>
      <c r="E85" s="3"/>
      <c r="F85" s="3"/>
    </row>
    <row r="86" spans="1:6" ht="12.75">
      <c r="A86" s="3" t="s">
        <v>109</v>
      </c>
      <c r="B86" s="3"/>
      <c r="C86" s="3"/>
      <c r="D86" s="3"/>
      <c r="E86" s="3"/>
      <c r="F86" s="3"/>
    </row>
    <row r="87" spans="1:6" ht="12.75">
      <c r="A87" s="3" t="s">
        <v>109</v>
      </c>
      <c r="B87" s="3"/>
      <c r="C87" s="3"/>
      <c r="D87" s="3"/>
      <c r="E87" s="3"/>
      <c r="F87" s="3"/>
    </row>
    <row r="88" spans="1:6" ht="12.75">
      <c r="A88" s="3" t="s">
        <v>109</v>
      </c>
      <c r="B88" s="3"/>
      <c r="C88" s="3"/>
      <c r="D88" s="3"/>
      <c r="E88" s="3"/>
      <c r="F88" s="3"/>
    </row>
    <row r="89" spans="1:6" ht="12.75">
      <c r="A89" s="3" t="s">
        <v>109</v>
      </c>
      <c r="B89" s="3"/>
      <c r="C89" s="3"/>
      <c r="D89" s="3"/>
      <c r="E89" s="3"/>
      <c r="F89" s="3"/>
    </row>
    <row r="90" spans="1:6" ht="12.75">
      <c r="A90" s="3" t="s">
        <v>109</v>
      </c>
      <c r="B90" s="3"/>
      <c r="C90" s="3"/>
      <c r="D90" s="3"/>
      <c r="E90" s="3"/>
      <c r="F90" s="3"/>
    </row>
    <row r="91" spans="2:6" ht="12.75">
      <c r="B91" s="3"/>
      <c r="C91" s="3"/>
      <c r="D91" s="3"/>
      <c r="E91" s="3"/>
      <c r="F91" s="3"/>
    </row>
    <row r="92" spans="2:6" ht="12.75">
      <c r="B92" s="3"/>
      <c r="C92" s="3"/>
      <c r="D92" s="3"/>
      <c r="E92" s="3"/>
      <c r="F92" s="3"/>
    </row>
    <row r="93" spans="2:6" ht="12.75">
      <c r="B93" s="3"/>
      <c r="C93" s="3"/>
      <c r="D93" s="3"/>
      <c r="E93" s="3"/>
      <c r="F93" s="3"/>
    </row>
    <row r="94" spans="2:6" ht="12.75">
      <c r="B94" s="3"/>
      <c r="C94" s="3"/>
      <c r="D94" s="3"/>
      <c r="E94" s="3"/>
      <c r="F94" s="3"/>
    </row>
    <row r="95" spans="2:6" ht="12.75">
      <c r="B95" s="3"/>
      <c r="C95" s="3"/>
      <c r="D95" s="3"/>
      <c r="E95" s="3"/>
      <c r="F95" s="3"/>
    </row>
    <row r="96" spans="2:6" ht="12.75">
      <c r="B96" s="3"/>
      <c r="C96" s="3"/>
      <c r="D96" s="3"/>
      <c r="E96" s="3"/>
      <c r="F96" s="3"/>
    </row>
    <row r="97" spans="2:6" ht="12.75">
      <c r="B97" s="3"/>
      <c r="C97" s="3"/>
      <c r="D97" s="3"/>
      <c r="E97" s="3"/>
      <c r="F97" s="3"/>
    </row>
    <row r="98" spans="2:6" ht="12.75">
      <c r="B98" s="3"/>
      <c r="C98" s="3"/>
      <c r="D98" s="3"/>
      <c r="E98" s="3"/>
      <c r="F98" s="3"/>
    </row>
    <row r="99" spans="2:6" ht="12.75">
      <c r="B99" s="3"/>
      <c r="C99" s="3"/>
      <c r="D99" s="3"/>
      <c r="E99" s="3"/>
      <c r="F99" s="3"/>
    </row>
    <row r="100" spans="2:6" ht="12.75">
      <c r="B100" s="3"/>
      <c r="C100" s="3"/>
      <c r="D100" s="3"/>
      <c r="E100" s="3"/>
      <c r="F100" s="3"/>
    </row>
    <row r="101" spans="2:6" ht="12.75">
      <c r="B101" s="3"/>
      <c r="C101" s="3"/>
      <c r="D101" s="3"/>
      <c r="E101" s="3"/>
      <c r="F101" s="3"/>
    </row>
    <row r="102" spans="2:6" ht="12.75">
      <c r="B102" s="3"/>
      <c r="C102" s="3"/>
      <c r="D102" s="3"/>
      <c r="E102" s="3"/>
      <c r="F102" s="3"/>
    </row>
    <row r="103" spans="2:6" ht="12.75">
      <c r="B103" s="3"/>
      <c r="C103" s="3"/>
      <c r="D103" s="3"/>
      <c r="E103" s="3"/>
      <c r="F103" s="3"/>
    </row>
    <row r="104" spans="2:6" ht="12.75">
      <c r="B104" s="3"/>
      <c r="C104" s="3"/>
      <c r="D104" s="3"/>
      <c r="E104" s="3"/>
      <c r="F104" s="3"/>
    </row>
    <row r="105" spans="2:6" ht="12.75">
      <c r="B105" s="3"/>
      <c r="C105" s="3"/>
      <c r="D105" s="3"/>
      <c r="E105" s="3"/>
      <c r="F105" s="3"/>
    </row>
    <row r="106" spans="2:6" ht="12.75">
      <c r="B106" s="3"/>
      <c r="C106" s="3"/>
      <c r="D106" s="3"/>
      <c r="E106" s="3"/>
      <c r="F106" s="3"/>
    </row>
    <row r="107" spans="2:6" ht="12.75">
      <c r="B107" s="3"/>
      <c r="C107" s="3"/>
      <c r="D107" s="3"/>
      <c r="E107" s="3"/>
      <c r="F107" s="3"/>
    </row>
    <row r="108" spans="2:6" ht="12.75">
      <c r="B108" s="3"/>
      <c r="C108" s="3"/>
      <c r="D108" s="3"/>
      <c r="E108" s="3"/>
      <c r="F108" s="3"/>
    </row>
    <row r="109" spans="2:6" ht="12.75">
      <c r="B109" s="3"/>
      <c r="C109" s="3"/>
      <c r="D109" s="3"/>
      <c r="E109" s="3"/>
      <c r="F109" s="3"/>
    </row>
    <row r="110" spans="2:6" ht="12.75">
      <c r="B110" s="3"/>
      <c r="C110" s="3"/>
      <c r="D110" s="3"/>
      <c r="E110" s="3"/>
      <c r="F110" s="3"/>
    </row>
    <row r="111" spans="2:6" ht="12.75">
      <c r="B111" s="3"/>
      <c r="C111" s="3"/>
      <c r="D111" s="3"/>
      <c r="E111" s="3"/>
      <c r="F111" s="3"/>
    </row>
    <row r="112" spans="2:6" ht="12.75">
      <c r="B112" s="3"/>
      <c r="C112" s="3"/>
      <c r="D112" s="3"/>
      <c r="E112" s="3"/>
      <c r="F112" s="3"/>
    </row>
    <row r="113" spans="2:6" ht="12.75">
      <c r="B113" s="3"/>
      <c r="C113" s="3"/>
      <c r="D113" s="3"/>
      <c r="E113" s="3"/>
      <c r="F113" s="3"/>
    </row>
    <row r="114" spans="2:6" ht="12.75">
      <c r="B114" s="3"/>
      <c r="C114" s="3"/>
      <c r="D114" s="3"/>
      <c r="E114" s="3"/>
      <c r="F114" s="3"/>
    </row>
    <row r="115" spans="2:6" ht="12.75">
      <c r="B115" s="3"/>
      <c r="C115" s="3"/>
      <c r="D115" s="3"/>
      <c r="E115" s="3"/>
      <c r="F115" s="3"/>
    </row>
    <row r="116" spans="2:6" ht="12.75">
      <c r="B116" s="3"/>
      <c r="C116" s="3"/>
      <c r="D116" s="3"/>
      <c r="E116" s="3"/>
      <c r="F116" s="3"/>
    </row>
    <row r="117" spans="2:6" ht="12.75">
      <c r="B117" s="3"/>
      <c r="C117" s="3"/>
      <c r="D117" s="3"/>
      <c r="E117" s="3"/>
      <c r="F117" s="3"/>
    </row>
    <row r="118" spans="2:6" ht="12.75">
      <c r="B118" s="3"/>
      <c r="C118" s="3"/>
      <c r="D118" s="3"/>
      <c r="E118" s="3"/>
      <c r="F118" s="3"/>
    </row>
    <row r="119" spans="2:6" ht="12.75">
      <c r="B119" s="3"/>
      <c r="C119" s="3"/>
      <c r="D119" s="3"/>
      <c r="E119" s="3"/>
      <c r="F119" s="3"/>
    </row>
    <row r="120" spans="2:6" ht="12.75">
      <c r="B120" s="3"/>
      <c r="C120" s="3"/>
      <c r="D120" s="3"/>
      <c r="E120" s="3"/>
      <c r="F120" s="3"/>
    </row>
    <row r="121" spans="2:6" ht="12.75">
      <c r="B121" s="3"/>
      <c r="C121" s="3"/>
      <c r="D121" s="3"/>
      <c r="E121" s="3"/>
      <c r="F121" s="3"/>
    </row>
    <row r="122" spans="2:6" ht="12.75">
      <c r="B122" s="3"/>
      <c r="C122" s="3"/>
      <c r="D122" s="3"/>
      <c r="E122" s="3"/>
      <c r="F122" s="3"/>
    </row>
    <row r="123" spans="2:6" ht="12.75">
      <c r="B123" s="3"/>
      <c r="C123" s="3"/>
      <c r="D123" s="3"/>
      <c r="E123" s="3"/>
      <c r="F123" s="3"/>
    </row>
    <row r="124" spans="2:6" ht="12.75">
      <c r="B124" s="3"/>
      <c r="C124" s="3"/>
      <c r="D124" s="3"/>
      <c r="E124" s="3"/>
      <c r="F124" s="3"/>
    </row>
    <row r="125" spans="2:6" ht="12.75">
      <c r="B125" s="3"/>
      <c r="C125" s="3"/>
      <c r="D125" s="3"/>
      <c r="E125" s="3"/>
      <c r="F125" s="3"/>
    </row>
    <row r="126" spans="2:6" ht="12.75">
      <c r="B126" s="3"/>
      <c r="C126" s="3"/>
      <c r="D126" s="3"/>
      <c r="E126" s="3"/>
      <c r="F126" s="3"/>
    </row>
    <row r="127" spans="2:6" ht="12.75">
      <c r="B127" s="3"/>
      <c r="C127" s="3"/>
      <c r="D127" s="3"/>
      <c r="E127" s="3"/>
      <c r="F127" s="3"/>
    </row>
    <row r="128" spans="2:6" ht="12.75">
      <c r="B128" s="3"/>
      <c r="C128" s="3"/>
      <c r="D128" s="3"/>
      <c r="E128" s="3"/>
      <c r="F128" s="3"/>
    </row>
    <row r="129" spans="2:6" ht="12.75">
      <c r="B129" s="3"/>
      <c r="C129" s="3"/>
      <c r="D129" s="3"/>
      <c r="E129" s="3"/>
      <c r="F129" s="3"/>
    </row>
    <row r="130" spans="2:6" ht="12.75">
      <c r="B130" s="3"/>
      <c r="C130" s="3"/>
      <c r="D130" s="3"/>
      <c r="E130" s="3"/>
      <c r="F130" s="3"/>
    </row>
    <row r="131" spans="2:6" ht="12.75">
      <c r="B131" s="3"/>
      <c r="C131" s="3"/>
      <c r="D131" s="3"/>
      <c r="E131" s="3"/>
      <c r="F131" s="3"/>
    </row>
    <row r="132" spans="2:6" ht="12.75">
      <c r="B132" s="3"/>
      <c r="C132" s="3"/>
      <c r="D132" s="3"/>
      <c r="E132" s="3"/>
      <c r="F132" s="3"/>
    </row>
    <row r="133" spans="2:6" ht="12.75">
      <c r="B133" s="3"/>
      <c r="C133" s="3"/>
      <c r="D133" s="3"/>
      <c r="E133" s="3"/>
      <c r="F133" s="3"/>
    </row>
    <row r="134" spans="2:6" ht="12.75">
      <c r="B134" s="3"/>
      <c r="C134" s="3"/>
      <c r="D134" s="3"/>
      <c r="E134" s="3"/>
      <c r="F134" s="3"/>
    </row>
    <row r="135" spans="2:6" ht="12.75">
      <c r="B135" s="3"/>
      <c r="C135" s="3"/>
      <c r="D135" s="3"/>
      <c r="E135" s="3"/>
      <c r="F135" s="3"/>
    </row>
    <row r="136" spans="2:6" ht="12.75">
      <c r="B136" s="3"/>
      <c r="C136" s="3"/>
      <c r="D136" s="3"/>
      <c r="E136" s="3"/>
      <c r="F136" s="3"/>
    </row>
    <row r="137" spans="2:6" ht="12.75">
      <c r="B137" s="3"/>
      <c r="C137" s="3"/>
      <c r="D137" s="3"/>
      <c r="E137" s="3"/>
      <c r="F137" s="3"/>
    </row>
    <row r="138" spans="2:6" ht="12.75">
      <c r="B138" s="3"/>
      <c r="C138" s="3"/>
      <c r="D138" s="3"/>
      <c r="E138" s="3"/>
      <c r="F138" s="3"/>
    </row>
    <row r="139" spans="2:6" ht="12.75">
      <c r="B139" s="3"/>
      <c r="C139" s="3"/>
      <c r="D139" s="3"/>
      <c r="E139" s="3"/>
      <c r="F139" s="3"/>
    </row>
    <row r="140" spans="2:6" ht="12.75">
      <c r="B140" s="3"/>
      <c r="C140" s="3"/>
      <c r="D140" s="3"/>
      <c r="E140" s="3"/>
      <c r="F140" s="3"/>
    </row>
    <row r="141" spans="2:6" ht="12.75">
      <c r="B141" s="3"/>
      <c r="C141" s="3"/>
      <c r="D141" s="3"/>
      <c r="E141" s="3"/>
      <c r="F141" s="3"/>
    </row>
    <row r="142" spans="2:6" ht="12.75">
      <c r="B142" s="3"/>
      <c r="C142" s="3"/>
      <c r="D142" s="3"/>
      <c r="E142" s="3"/>
      <c r="F142" s="3"/>
    </row>
    <row r="143" spans="2:6" ht="12.75">
      <c r="B143" s="3"/>
      <c r="C143" s="3"/>
      <c r="D143" s="3"/>
      <c r="E143" s="3"/>
      <c r="F143" s="3"/>
    </row>
    <row r="144" spans="2:6" ht="12.75">
      <c r="B144" s="3"/>
      <c r="C144" s="3"/>
      <c r="D144" s="3"/>
      <c r="E144" s="3"/>
      <c r="F144" s="3"/>
    </row>
    <row r="145" spans="2:6" ht="12.75">
      <c r="B145" s="3"/>
      <c r="C145" s="3"/>
      <c r="D145" s="3"/>
      <c r="E145" s="3"/>
      <c r="F145" s="3"/>
    </row>
    <row r="146" spans="2:6" ht="12.75">
      <c r="B146" s="3"/>
      <c r="C146" s="3"/>
      <c r="D146" s="3"/>
      <c r="E146" s="3"/>
      <c r="F146" s="3"/>
    </row>
    <row r="147" spans="2:6" ht="12.75">
      <c r="B147" s="3"/>
      <c r="C147" s="3"/>
      <c r="D147" s="3"/>
      <c r="E147" s="3"/>
      <c r="F147" s="3"/>
    </row>
    <row r="148" spans="2:6" ht="12.75">
      <c r="B148" s="3"/>
      <c r="C148" s="3"/>
      <c r="D148" s="3"/>
      <c r="E148" s="3"/>
      <c r="F148" s="3"/>
    </row>
    <row r="149" spans="2:6" ht="12.75">
      <c r="B149" s="3"/>
      <c r="C149" s="3"/>
      <c r="D149" s="3"/>
      <c r="E149" s="3"/>
      <c r="F149" s="3"/>
    </row>
    <row r="150" spans="2:6" ht="12.75">
      <c r="B150" s="3"/>
      <c r="C150" s="3"/>
      <c r="D150" s="3"/>
      <c r="E150" s="3"/>
      <c r="F150" s="3"/>
    </row>
    <row r="151" spans="1:9" ht="12.75">
      <c r="A151" s="3"/>
      <c r="B151" s="3" t="s">
        <v>108</v>
      </c>
      <c r="E151" s="3"/>
      <c r="F151" s="3"/>
      <c r="G151" s="3"/>
      <c r="H151" s="3"/>
      <c r="I151" s="3"/>
    </row>
    <row r="152" spans="3:9" ht="12.75">
      <c r="C152" s="3" t="s">
        <v>109</v>
      </c>
      <c r="D152" s="3" t="s">
        <v>109</v>
      </c>
      <c r="E152" s="3"/>
      <c r="F152" s="3"/>
      <c r="G152" s="3"/>
      <c r="H152" s="3"/>
      <c r="I152" s="3"/>
    </row>
  </sheetData>
  <mergeCells count="8">
    <mergeCell ref="A11:B11"/>
    <mergeCell ref="C6:H6"/>
    <mergeCell ref="C7:C8"/>
    <mergeCell ref="D7:D8"/>
    <mergeCell ref="E7:E8"/>
    <mergeCell ref="F7:F8"/>
    <mergeCell ref="G7:G8"/>
    <mergeCell ref="H7:H8"/>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1" max="255" man="1"/>
  </rowBreaks>
</worksheet>
</file>

<file path=xl/worksheets/sheet3.xml><?xml version="1.0" encoding="utf-8"?>
<worksheet xmlns="http://schemas.openxmlformats.org/spreadsheetml/2006/main" xmlns:r="http://schemas.openxmlformats.org/officeDocument/2006/relationships">
  <dimension ref="A1:K178"/>
  <sheetViews>
    <sheetView workbookViewId="0" topLeftCell="A1">
      <selection activeCell="A3" sqref="A3:Q41"/>
    </sheetView>
  </sheetViews>
  <sheetFormatPr defaultColWidth="11.421875" defaultRowHeight="12.75"/>
  <cols>
    <col min="1" max="1" width="1.7109375" style="0" customWidth="1"/>
    <col min="2" max="2" width="17.00390625" style="0" customWidth="1"/>
    <col min="3" max="3" width="11.421875" style="148" customWidth="1"/>
  </cols>
  <sheetData>
    <row r="1" spans="1:11" ht="12.75">
      <c r="A1" s="2" t="s">
        <v>121</v>
      </c>
      <c r="B1" s="2"/>
      <c r="C1" s="144"/>
      <c r="D1" s="3"/>
      <c r="E1" s="3"/>
      <c r="F1" s="3"/>
      <c r="G1" s="3"/>
      <c r="H1" s="3"/>
      <c r="I1" s="3"/>
      <c r="J1" s="3"/>
      <c r="K1" s="3"/>
    </row>
    <row r="2" spans="1:11" ht="12.75">
      <c r="A2" s="2" t="s">
        <v>21</v>
      </c>
      <c r="B2" s="2"/>
      <c r="I2" s="3"/>
      <c r="J2" s="3"/>
      <c r="K2" s="3"/>
    </row>
    <row r="3" spans="1:11" ht="12.75">
      <c r="A3" s="62" t="s">
        <v>11</v>
      </c>
      <c r="B3" s="62"/>
      <c r="C3" s="62"/>
      <c r="D3" s="62"/>
      <c r="E3" s="62"/>
      <c r="F3" s="62"/>
      <c r="G3" s="62"/>
      <c r="H3" s="62"/>
      <c r="I3" s="3" t="s">
        <v>1</v>
      </c>
      <c r="J3" s="3" t="s">
        <v>1</v>
      </c>
      <c r="K3" s="3" t="s">
        <v>1</v>
      </c>
    </row>
    <row r="4" spans="1:11" ht="3" customHeight="1">
      <c r="A4" s="200"/>
      <c r="B4" s="204"/>
      <c r="C4" s="197"/>
      <c r="D4" s="198"/>
      <c r="E4" s="198"/>
      <c r="F4" s="198"/>
      <c r="G4" s="198"/>
      <c r="H4" s="198"/>
      <c r="I4" s="198"/>
      <c r="J4" s="199"/>
      <c r="K4" s="88"/>
    </row>
    <row r="5" spans="1:11" ht="12.75">
      <c r="A5" s="207" t="s">
        <v>15</v>
      </c>
      <c r="B5" s="202"/>
      <c r="C5" s="281" t="s">
        <v>61</v>
      </c>
      <c r="D5" s="279"/>
      <c r="E5" s="279"/>
      <c r="F5" s="279"/>
      <c r="G5" s="279"/>
      <c r="H5" s="279"/>
      <c r="I5" s="279"/>
      <c r="J5" s="280"/>
      <c r="K5" s="105" t="s">
        <v>37</v>
      </c>
    </row>
    <row r="6" spans="1:11" ht="12.75">
      <c r="A6" s="189"/>
      <c r="B6" s="24" t="s">
        <v>158</v>
      </c>
      <c r="C6" s="34" t="s">
        <v>47</v>
      </c>
      <c r="D6" s="35" t="s">
        <v>48</v>
      </c>
      <c r="E6" s="36" t="s">
        <v>49</v>
      </c>
      <c r="F6" s="35" t="s">
        <v>50</v>
      </c>
      <c r="G6" s="36" t="s">
        <v>51</v>
      </c>
      <c r="H6" s="35" t="s">
        <v>52</v>
      </c>
      <c r="I6" s="37" t="s">
        <v>53</v>
      </c>
      <c r="J6" s="38" t="s">
        <v>54</v>
      </c>
      <c r="K6" s="106" t="s">
        <v>60</v>
      </c>
    </row>
    <row r="7" spans="1:11" ht="12.75">
      <c r="A7" s="25"/>
      <c r="B7" s="6"/>
      <c r="C7" s="34" t="s">
        <v>17</v>
      </c>
      <c r="D7" s="35" t="s">
        <v>18</v>
      </c>
      <c r="E7" s="35" t="s">
        <v>18</v>
      </c>
      <c r="F7" s="35" t="s">
        <v>18</v>
      </c>
      <c r="G7" s="35" t="s">
        <v>18</v>
      </c>
      <c r="H7" s="35" t="s">
        <v>18</v>
      </c>
      <c r="I7" s="35" t="s">
        <v>18</v>
      </c>
      <c r="J7" s="38" t="s">
        <v>19</v>
      </c>
      <c r="K7" s="106" t="s">
        <v>59</v>
      </c>
    </row>
    <row r="8" spans="1:11" ht="3" customHeight="1">
      <c r="A8" s="192"/>
      <c r="B8" s="195"/>
      <c r="C8" s="92"/>
      <c r="D8" s="40"/>
      <c r="E8" s="92"/>
      <c r="F8" s="40"/>
      <c r="G8" s="92"/>
      <c r="H8" s="40"/>
      <c r="I8" s="40"/>
      <c r="J8" s="41"/>
      <c r="K8" s="93"/>
    </row>
    <row r="9" spans="1:11" ht="3" customHeight="1">
      <c r="A9" s="25"/>
      <c r="B9" s="6"/>
      <c r="C9" s="34"/>
      <c r="D9" s="35"/>
      <c r="E9" s="36"/>
      <c r="F9" s="35"/>
      <c r="G9" s="36"/>
      <c r="H9" s="35"/>
      <c r="I9" s="37"/>
      <c r="J9" s="38"/>
      <c r="K9" s="39"/>
    </row>
    <row r="10" spans="1:11" ht="6.75" customHeight="1">
      <c r="A10" s="189" t="s">
        <v>43</v>
      </c>
      <c r="B10" s="102"/>
      <c r="C10" s="213"/>
      <c r="D10" s="32"/>
      <c r="E10" s="12"/>
      <c r="F10" s="32"/>
      <c r="G10" s="12"/>
      <c r="H10" s="32"/>
      <c r="I10" s="28"/>
      <c r="J10" s="13"/>
      <c r="K10" s="215"/>
    </row>
    <row r="11" spans="1:11" ht="12.75">
      <c r="A11" s="190" t="s">
        <v>89</v>
      </c>
      <c r="B11" s="49"/>
      <c r="C11" s="211">
        <f>SUM(C12:C16)</f>
        <v>5</v>
      </c>
      <c r="D11" s="30">
        <f aca="true" t="shared" si="0" ref="D11:J11">SUM(D12:D16)</f>
        <v>178</v>
      </c>
      <c r="E11" s="8">
        <f t="shared" si="0"/>
        <v>349</v>
      </c>
      <c r="F11" s="30">
        <f t="shared" si="0"/>
        <v>283</v>
      </c>
      <c r="G11" s="8">
        <f t="shared" si="0"/>
        <v>197</v>
      </c>
      <c r="H11" s="30">
        <f t="shared" si="0"/>
        <v>153</v>
      </c>
      <c r="I11" s="26">
        <f t="shared" si="0"/>
        <v>63</v>
      </c>
      <c r="J11" s="9">
        <f t="shared" si="0"/>
        <v>10</v>
      </c>
      <c r="K11" s="9">
        <f>SUM(C11:J11)</f>
        <v>1238</v>
      </c>
    </row>
    <row r="12" spans="1:11" ht="12.75">
      <c r="A12" s="189"/>
      <c r="B12" s="54" t="s">
        <v>187</v>
      </c>
      <c r="C12" s="212">
        <v>2</v>
      </c>
      <c r="D12" s="31">
        <v>14</v>
      </c>
      <c r="E12" s="10">
        <v>36</v>
      </c>
      <c r="F12" s="31">
        <v>50</v>
      </c>
      <c r="G12" s="10">
        <v>38</v>
      </c>
      <c r="H12" s="31">
        <v>32</v>
      </c>
      <c r="I12" s="27">
        <v>13</v>
      </c>
      <c r="J12" s="11">
        <v>0</v>
      </c>
      <c r="K12" s="9">
        <v>185</v>
      </c>
    </row>
    <row r="13" spans="1:11" ht="12.75">
      <c r="A13" s="189"/>
      <c r="B13" s="54" t="s">
        <v>188</v>
      </c>
      <c r="C13" s="212">
        <v>0</v>
      </c>
      <c r="D13" s="31">
        <v>15</v>
      </c>
      <c r="E13" s="10">
        <v>23</v>
      </c>
      <c r="F13" s="31">
        <v>20</v>
      </c>
      <c r="G13" s="10">
        <v>16</v>
      </c>
      <c r="H13" s="31">
        <v>13</v>
      </c>
      <c r="I13" s="27">
        <v>0</v>
      </c>
      <c r="J13" s="11">
        <v>0</v>
      </c>
      <c r="K13" s="9">
        <v>87</v>
      </c>
    </row>
    <row r="14" spans="1:11" ht="12.75">
      <c r="A14" s="189"/>
      <c r="B14" s="54" t="s">
        <v>189</v>
      </c>
      <c r="C14" s="212">
        <v>0</v>
      </c>
      <c r="D14" s="31">
        <v>23</v>
      </c>
      <c r="E14" s="10">
        <v>53</v>
      </c>
      <c r="F14" s="31">
        <v>36</v>
      </c>
      <c r="G14" s="10">
        <v>23</v>
      </c>
      <c r="H14" s="31">
        <v>16</v>
      </c>
      <c r="I14" s="27">
        <v>8</v>
      </c>
      <c r="J14" s="11">
        <v>2</v>
      </c>
      <c r="K14" s="9">
        <v>161</v>
      </c>
    </row>
    <row r="15" spans="1:11" ht="12.75">
      <c r="A15" s="189"/>
      <c r="B15" s="54" t="s">
        <v>190</v>
      </c>
      <c r="C15" s="212">
        <v>2</v>
      </c>
      <c r="D15" s="31">
        <v>58</v>
      </c>
      <c r="E15" s="10">
        <v>114</v>
      </c>
      <c r="F15" s="31">
        <v>91</v>
      </c>
      <c r="G15" s="10">
        <v>55</v>
      </c>
      <c r="H15" s="31">
        <v>43</v>
      </c>
      <c r="I15" s="27">
        <v>15</v>
      </c>
      <c r="J15" s="11">
        <v>3</v>
      </c>
      <c r="K15" s="9">
        <v>381</v>
      </c>
    </row>
    <row r="16" spans="1:11" ht="12.75">
      <c r="A16" s="189"/>
      <c r="B16" s="54" t="s">
        <v>191</v>
      </c>
      <c r="C16" s="212">
        <v>1</v>
      </c>
      <c r="D16" s="31">
        <v>68</v>
      </c>
      <c r="E16" s="10">
        <v>123</v>
      </c>
      <c r="F16" s="31">
        <v>86</v>
      </c>
      <c r="G16" s="10">
        <v>65</v>
      </c>
      <c r="H16" s="31">
        <v>49</v>
      </c>
      <c r="I16" s="27">
        <v>27</v>
      </c>
      <c r="J16" s="11">
        <v>5</v>
      </c>
      <c r="K16" s="9">
        <v>424</v>
      </c>
    </row>
    <row r="17" spans="1:11" ht="12.75">
      <c r="A17" s="189" t="s">
        <v>43</v>
      </c>
      <c r="B17" s="102"/>
      <c r="C17" s="213"/>
      <c r="D17" s="32"/>
      <c r="E17" s="12"/>
      <c r="F17" s="32"/>
      <c r="G17" s="12"/>
      <c r="H17" s="32"/>
      <c r="I17" s="28"/>
      <c r="J17" s="13"/>
      <c r="K17" s="215"/>
    </row>
    <row r="18" spans="1:11" ht="12.75">
      <c r="A18" s="190" t="s">
        <v>90</v>
      </c>
      <c r="B18" s="49"/>
      <c r="C18" s="211">
        <f>SUM(C19:C35)</f>
        <v>37</v>
      </c>
      <c r="D18" s="30">
        <f aca="true" t="shared" si="1" ref="D18:J18">SUM(D19:D35)</f>
        <v>646</v>
      </c>
      <c r="E18" s="8">
        <f t="shared" si="1"/>
        <v>829</v>
      </c>
      <c r="F18" s="30">
        <f t="shared" si="1"/>
        <v>537</v>
      </c>
      <c r="G18" s="8">
        <f t="shared" si="1"/>
        <v>421</v>
      </c>
      <c r="H18" s="30">
        <f t="shared" si="1"/>
        <v>236</v>
      </c>
      <c r="I18" s="26">
        <f t="shared" si="1"/>
        <v>72</v>
      </c>
      <c r="J18" s="9">
        <f t="shared" si="1"/>
        <v>4</v>
      </c>
      <c r="K18" s="9">
        <f>SUM(C18:J18)</f>
        <v>2782</v>
      </c>
    </row>
    <row r="19" spans="1:11" ht="12.75">
      <c r="A19" s="189"/>
      <c r="B19" s="54" t="s">
        <v>192</v>
      </c>
      <c r="C19" s="212">
        <v>1</v>
      </c>
      <c r="D19" s="31">
        <v>25</v>
      </c>
      <c r="E19" s="10">
        <v>34</v>
      </c>
      <c r="F19" s="31">
        <v>24</v>
      </c>
      <c r="G19" s="10">
        <v>15</v>
      </c>
      <c r="H19" s="31">
        <v>16</v>
      </c>
      <c r="I19" s="27">
        <v>2</v>
      </c>
      <c r="J19" s="11">
        <v>0</v>
      </c>
      <c r="K19" s="9">
        <v>117</v>
      </c>
    </row>
    <row r="20" spans="1:11" ht="12.75">
      <c r="A20" s="189"/>
      <c r="B20" s="54" t="s">
        <v>193</v>
      </c>
      <c r="C20" s="212">
        <v>6</v>
      </c>
      <c r="D20" s="31">
        <v>46</v>
      </c>
      <c r="E20" s="10">
        <v>72</v>
      </c>
      <c r="F20" s="31">
        <v>36</v>
      </c>
      <c r="G20" s="10">
        <v>44</v>
      </c>
      <c r="H20" s="31">
        <v>18</v>
      </c>
      <c r="I20" s="27">
        <v>7</v>
      </c>
      <c r="J20" s="11">
        <v>0</v>
      </c>
      <c r="K20" s="9">
        <v>229</v>
      </c>
    </row>
    <row r="21" spans="1:11" ht="12.75">
      <c r="A21" s="189"/>
      <c r="B21" s="54" t="s">
        <v>194</v>
      </c>
      <c r="C21" s="212">
        <v>2</v>
      </c>
      <c r="D21" s="31">
        <v>61</v>
      </c>
      <c r="E21" s="10">
        <v>70</v>
      </c>
      <c r="F21" s="31">
        <v>59</v>
      </c>
      <c r="G21" s="10">
        <v>35</v>
      </c>
      <c r="H21" s="31">
        <v>15</v>
      </c>
      <c r="I21" s="27">
        <v>5</v>
      </c>
      <c r="J21" s="11">
        <v>0</v>
      </c>
      <c r="K21" s="9">
        <v>247</v>
      </c>
    </row>
    <row r="22" spans="1:11" ht="12.75">
      <c r="A22" s="189"/>
      <c r="B22" s="54" t="s">
        <v>195</v>
      </c>
      <c r="C22" s="212">
        <v>1</v>
      </c>
      <c r="D22" s="31">
        <v>8</v>
      </c>
      <c r="E22" s="10">
        <v>19</v>
      </c>
      <c r="F22" s="31">
        <v>9</v>
      </c>
      <c r="G22" s="10">
        <v>15</v>
      </c>
      <c r="H22" s="31">
        <v>7</v>
      </c>
      <c r="I22" s="27">
        <v>4</v>
      </c>
      <c r="J22" s="11">
        <v>0</v>
      </c>
      <c r="K22" s="9">
        <v>63</v>
      </c>
    </row>
    <row r="23" spans="1:11" ht="12.75">
      <c r="A23" s="189"/>
      <c r="B23" s="54" t="s">
        <v>145</v>
      </c>
      <c r="C23" s="212">
        <v>4</v>
      </c>
      <c r="D23" s="31">
        <v>56</v>
      </c>
      <c r="E23" s="10">
        <v>46</v>
      </c>
      <c r="F23" s="31">
        <v>33</v>
      </c>
      <c r="G23" s="10">
        <v>22</v>
      </c>
      <c r="H23" s="31">
        <v>20</v>
      </c>
      <c r="I23" s="27">
        <v>5</v>
      </c>
      <c r="J23" s="11">
        <v>1</v>
      </c>
      <c r="K23" s="9">
        <v>187</v>
      </c>
    </row>
    <row r="24" spans="1:11" ht="12.75">
      <c r="A24" s="189"/>
      <c r="B24" s="54" t="s">
        <v>196</v>
      </c>
      <c r="C24" s="212">
        <v>0</v>
      </c>
      <c r="D24" s="31">
        <v>70</v>
      </c>
      <c r="E24" s="10">
        <v>83</v>
      </c>
      <c r="F24" s="31">
        <v>52</v>
      </c>
      <c r="G24" s="10">
        <v>40</v>
      </c>
      <c r="H24" s="31">
        <v>21</v>
      </c>
      <c r="I24" s="27">
        <v>4</v>
      </c>
      <c r="J24" s="11">
        <v>0</v>
      </c>
      <c r="K24" s="9">
        <v>270</v>
      </c>
    </row>
    <row r="25" spans="1:11" ht="12.75">
      <c r="A25" s="189"/>
      <c r="B25" s="54" t="s">
        <v>197</v>
      </c>
      <c r="C25" s="212">
        <v>2</v>
      </c>
      <c r="D25" s="31">
        <v>4</v>
      </c>
      <c r="E25" s="10">
        <v>15</v>
      </c>
      <c r="F25" s="31">
        <v>6</v>
      </c>
      <c r="G25" s="10">
        <v>4</v>
      </c>
      <c r="H25" s="31">
        <v>6</v>
      </c>
      <c r="I25" s="27">
        <v>0</v>
      </c>
      <c r="J25" s="11">
        <v>0</v>
      </c>
      <c r="K25" s="9">
        <v>37</v>
      </c>
    </row>
    <row r="26" spans="1:11" ht="12.75">
      <c r="A26" s="189"/>
      <c r="B26" s="54" t="s">
        <v>198</v>
      </c>
      <c r="C26" s="212">
        <v>1</v>
      </c>
      <c r="D26" s="31">
        <v>45</v>
      </c>
      <c r="E26" s="10">
        <v>60</v>
      </c>
      <c r="F26" s="31">
        <v>44</v>
      </c>
      <c r="G26" s="10">
        <v>36</v>
      </c>
      <c r="H26" s="31">
        <v>16</v>
      </c>
      <c r="I26" s="27">
        <v>3</v>
      </c>
      <c r="J26" s="11">
        <v>0</v>
      </c>
      <c r="K26" s="9">
        <v>205</v>
      </c>
    </row>
    <row r="27" spans="1:11" ht="12.75">
      <c r="A27" s="189"/>
      <c r="B27" s="54" t="s">
        <v>199</v>
      </c>
      <c r="C27" s="212">
        <v>5</v>
      </c>
      <c r="D27" s="31">
        <v>94</v>
      </c>
      <c r="E27" s="10">
        <v>95</v>
      </c>
      <c r="F27" s="31">
        <v>43</v>
      </c>
      <c r="G27" s="10">
        <v>27</v>
      </c>
      <c r="H27" s="31">
        <v>14</v>
      </c>
      <c r="I27" s="27">
        <v>3</v>
      </c>
      <c r="J27" s="11">
        <v>0</v>
      </c>
      <c r="K27" s="9">
        <v>281</v>
      </c>
    </row>
    <row r="28" spans="1:11" ht="12.75">
      <c r="A28" s="189"/>
      <c r="B28" s="54" t="s">
        <v>200</v>
      </c>
      <c r="C28" s="212">
        <v>0</v>
      </c>
      <c r="D28" s="31">
        <v>19</v>
      </c>
      <c r="E28" s="10">
        <v>27</v>
      </c>
      <c r="F28" s="31">
        <v>15</v>
      </c>
      <c r="G28" s="10">
        <v>13</v>
      </c>
      <c r="H28" s="31">
        <v>4</v>
      </c>
      <c r="I28" s="27">
        <v>3</v>
      </c>
      <c r="J28" s="11">
        <v>0</v>
      </c>
      <c r="K28" s="9">
        <v>81</v>
      </c>
    </row>
    <row r="29" spans="1:11" ht="12.75">
      <c r="A29" s="189"/>
      <c r="B29" s="54" t="s">
        <v>201</v>
      </c>
      <c r="C29" s="212">
        <v>0</v>
      </c>
      <c r="D29" s="31">
        <v>16</v>
      </c>
      <c r="E29" s="10">
        <v>13</v>
      </c>
      <c r="F29" s="31">
        <v>14</v>
      </c>
      <c r="G29" s="10">
        <v>12</v>
      </c>
      <c r="H29" s="31">
        <v>3</v>
      </c>
      <c r="I29" s="27">
        <v>4</v>
      </c>
      <c r="J29" s="11">
        <v>0</v>
      </c>
      <c r="K29" s="9">
        <v>62</v>
      </c>
    </row>
    <row r="30" spans="1:11" ht="12.75">
      <c r="A30" s="189"/>
      <c r="B30" s="54" t="s">
        <v>202</v>
      </c>
      <c r="C30" s="212">
        <v>0</v>
      </c>
      <c r="D30" s="31">
        <v>6</v>
      </c>
      <c r="E30" s="10">
        <v>10</v>
      </c>
      <c r="F30" s="31">
        <v>10</v>
      </c>
      <c r="G30" s="10">
        <v>2</v>
      </c>
      <c r="H30" s="31">
        <v>2</v>
      </c>
      <c r="I30" s="27">
        <v>0</v>
      </c>
      <c r="J30" s="11">
        <v>0</v>
      </c>
      <c r="K30" s="9">
        <v>30</v>
      </c>
    </row>
    <row r="31" spans="1:11" ht="12.75">
      <c r="A31" s="189"/>
      <c r="B31" s="54" t="s">
        <v>203</v>
      </c>
      <c r="C31" s="212">
        <v>10</v>
      </c>
      <c r="D31" s="31">
        <v>109</v>
      </c>
      <c r="E31" s="10">
        <v>160</v>
      </c>
      <c r="F31" s="31">
        <v>107</v>
      </c>
      <c r="G31" s="10">
        <v>90</v>
      </c>
      <c r="H31" s="31">
        <v>52</v>
      </c>
      <c r="I31" s="27">
        <v>21</v>
      </c>
      <c r="J31" s="11">
        <v>1</v>
      </c>
      <c r="K31" s="9">
        <v>550</v>
      </c>
    </row>
    <row r="32" spans="1:11" ht="12.75">
      <c r="A32" s="189"/>
      <c r="B32" s="54" t="s">
        <v>204</v>
      </c>
      <c r="C32" s="212">
        <v>0</v>
      </c>
      <c r="D32" s="31">
        <v>20</v>
      </c>
      <c r="E32" s="10">
        <v>27</v>
      </c>
      <c r="F32" s="31">
        <v>17</v>
      </c>
      <c r="G32" s="10">
        <v>17</v>
      </c>
      <c r="H32" s="31">
        <v>11</v>
      </c>
      <c r="I32" s="27">
        <v>2</v>
      </c>
      <c r="J32" s="11">
        <v>0</v>
      </c>
      <c r="K32" s="9">
        <v>94</v>
      </c>
    </row>
    <row r="33" spans="1:11" ht="12.75">
      <c r="A33" s="189"/>
      <c r="B33" s="54" t="s">
        <v>205</v>
      </c>
      <c r="C33" s="212">
        <v>2</v>
      </c>
      <c r="D33" s="31">
        <v>44</v>
      </c>
      <c r="E33" s="10">
        <v>76</v>
      </c>
      <c r="F33" s="31">
        <v>46</v>
      </c>
      <c r="G33" s="10">
        <v>34</v>
      </c>
      <c r="H33" s="31">
        <v>20</v>
      </c>
      <c r="I33" s="27">
        <v>4</v>
      </c>
      <c r="J33" s="11">
        <v>1</v>
      </c>
      <c r="K33" s="9">
        <v>227</v>
      </c>
    </row>
    <row r="34" spans="1:11" ht="12.75">
      <c r="A34" s="189"/>
      <c r="B34" s="54" t="s">
        <v>206</v>
      </c>
      <c r="C34" s="212">
        <v>1</v>
      </c>
      <c r="D34" s="31">
        <v>15</v>
      </c>
      <c r="E34" s="10">
        <v>8</v>
      </c>
      <c r="F34" s="31">
        <v>7</v>
      </c>
      <c r="G34" s="10">
        <v>8</v>
      </c>
      <c r="H34" s="31">
        <v>5</v>
      </c>
      <c r="I34" s="27">
        <v>3</v>
      </c>
      <c r="J34" s="11">
        <v>0</v>
      </c>
      <c r="K34" s="9">
        <v>47</v>
      </c>
    </row>
    <row r="35" spans="1:11" ht="12.75">
      <c r="A35" s="189"/>
      <c r="B35" s="54" t="s">
        <v>207</v>
      </c>
      <c r="C35" s="212">
        <v>2</v>
      </c>
      <c r="D35" s="31">
        <v>8</v>
      </c>
      <c r="E35" s="10">
        <v>14</v>
      </c>
      <c r="F35" s="31">
        <v>15</v>
      </c>
      <c r="G35" s="10">
        <v>7</v>
      </c>
      <c r="H35" s="31">
        <v>6</v>
      </c>
      <c r="I35" s="27">
        <v>2</v>
      </c>
      <c r="J35" s="11">
        <v>1</v>
      </c>
      <c r="K35" s="9">
        <v>55</v>
      </c>
    </row>
    <row r="36" spans="1:11" ht="6.75" customHeight="1">
      <c r="A36" s="14" t="s">
        <v>43</v>
      </c>
      <c r="B36" s="15"/>
      <c r="C36" s="214" t="s">
        <v>1</v>
      </c>
      <c r="D36" s="33" t="s">
        <v>1</v>
      </c>
      <c r="E36" s="15" t="s">
        <v>1</v>
      </c>
      <c r="F36" s="33" t="s">
        <v>1</v>
      </c>
      <c r="G36" s="15" t="s">
        <v>1</v>
      </c>
      <c r="H36" s="33" t="s">
        <v>1</v>
      </c>
      <c r="I36" s="29" t="s">
        <v>1</v>
      </c>
      <c r="J36" s="16" t="s">
        <v>1</v>
      </c>
      <c r="K36" s="16" t="s">
        <v>1</v>
      </c>
    </row>
    <row r="107" spans="1:11" ht="12.75">
      <c r="A107" t="s">
        <v>0</v>
      </c>
      <c r="C107" s="148" t="s">
        <v>1</v>
      </c>
      <c r="D107" t="s">
        <v>1</v>
      </c>
      <c r="E107" t="s">
        <v>1</v>
      </c>
      <c r="F107" t="s">
        <v>1</v>
      </c>
      <c r="G107" t="s">
        <v>1</v>
      </c>
      <c r="H107" t="s">
        <v>1</v>
      </c>
      <c r="I107" t="s">
        <v>1</v>
      </c>
      <c r="J107" t="s">
        <v>1</v>
      </c>
      <c r="K107" t="s">
        <v>1</v>
      </c>
    </row>
    <row r="178" spans="1:11" ht="12.75">
      <c r="A178" t="s">
        <v>0</v>
      </c>
      <c r="C178" s="148" t="s">
        <v>1</v>
      </c>
      <c r="D178" t="s">
        <v>1</v>
      </c>
      <c r="E178" t="s">
        <v>1</v>
      </c>
      <c r="F178" t="s">
        <v>1</v>
      </c>
      <c r="G178" t="s">
        <v>1</v>
      </c>
      <c r="H178" t="s">
        <v>1</v>
      </c>
      <c r="I178" t="s">
        <v>1</v>
      </c>
      <c r="J178" t="s">
        <v>1</v>
      </c>
      <c r="K178" t="s">
        <v>1</v>
      </c>
    </row>
  </sheetData>
  <mergeCells count="1">
    <mergeCell ref="C5:J5"/>
  </mergeCells>
  <printOptions/>
  <pageMargins left="1.1811023622047245" right="0.7874015748031497" top="0.7874015748031497" bottom="0.7874015748031497" header="0.5118110236220472" footer="0.5118110236220472"/>
  <pageSetup horizontalDpi="600" verticalDpi="600" orientation="landscape" paperSize="9" r:id="rId1"/>
  <rowBreaks count="1" manualBreakCount="1">
    <brk id="9" max="255" man="1"/>
  </rowBreaks>
</worksheet>
</file>

<file path=xl/worksheets/sheet30.xml><?xml version="1.0" encoding="utf-8"?>
<worksheet xmlns="http://schemas.openxmlformats.org/spreadsheetml/2006/main" xmlns:r="http://schemas.openxmlformats.org/officeDocument/2006/relationships">
  <dimension ref="A1:G74"/>
  <sheetViews>
    <sheetView workbookViewId="0" topLeftCell="A58">
      <selection activeCell="A4" sqref="A4:B72"/>
    </sheetView>
  </sheetViews>
  <sheetFormatPr defaultColWidth="11.421875" defaultRowHeight="12.75"/>
  <cols>
    <col min="1" max="1" width="1.7109375" style="0" customWidth="1"/>
    <col min="2" max="2" width="17.7109375" style="0" customWidth="1"/>
    <col min="3" max="5" width="13.7109375" style="0" customWidth="1"/>
    <col min="6" max="6" width="15.7109375" style="0" customWidth="1"/>
  </cols>
  <sheetData>
    <row r="1" spans="1:7" ht="12.75">
      <c r="A1" s="2" t="s">
        <v>234</v>
      </c>
      <c r="B1" s="2"/>
      <c r="C1" s="3"/>
      <c r="D1" s="3"/>
      <c r="E1" s="3"/>
      <c r="F1" s="3"/>
      <c r="G1" s="3"/>
    </row>
    <row r="2" spans="1:7" ht="12.75">
      <c r="A2" s="2" t="s">
        <v>233</v>
      </c>
      <c r="B2" s="2"/>
      <c r="C2" s="3"/>
      <c r="D2" s="3"/>
      <c r="E2" s="3"/>
      <c r="F2" s="3"/>
      <c r="G2" s="3"/>
    </row>
    <row r="3" spans="1:7" ht="12.75">
      <c r="A3" s="3"/>
      <c r="B3" s="3"/>
      <c r="C3" s="3"/>
      <c r="D3" s="3"/>
      <c r="E3" s="3"/>
      <c r="F3" s="3"/>
      <c r="G3" s="3"/>
    </row>
    <row r="4" spans="1:7" ht="12.75">
      <c r="A4" s="156" t="s">
        <v>11</v>
      </c>
      <c r="B4" s="156"/>
      <c r="C4" s="3"/>
      <c r="D4" s="3"/>
      <c r="E4" s="3"/>
      <c r="F4" s="3"/>
      <c r="G4" s="3"/>
    </row>
    <row r="5" spans="1:7" ht="3" customHeight="1">
      <c r="A5" s="245"/>
      <c r="B5" s="104"/>
      <c r="C5" s="80"/>
      <c r="D5" s="82"/>
      <c r="E5" s="80"/>
      <c r="F5" s="75"/>
      <c r="G5" s="3"/>
    </row>
    <row r="6" spans="1:7" ht="12.75">
      <c r="A6" s="207" t="s">
        <v>93</v>
      </c>
      <c r="B6" s="244"/>
      <c r="C6" s="183" t="s">
        <v>141</v>
      </c>
      <c r="D6" s="185" t="s">
        <v>216</v>
      </c>
      <c r="E6" s="186" t="s">
        <v>142</v>
      </c>
      <c r="F6" s="105" t="s">
        <v>37</v>
      </c>
      <c r="G6" s="3"/>
    </row>
    <row r="7" spans="1:7" ht="12.75">
      <c r="A7" s="189"/>
      <c r="B7" s="209" t="s">
        <v>158</v>
      </c>
      <c r="C7" s="183"/>
      <c r="D7" s="185" t="s">
        <v>217</v>
      </c>
      <c r="E7" s="186"/>
      <c r="F7" s="105" t="s">
        <v>219</v>
      </c>
      <c r="G7" s="3"/>
    </row>
    <row r="8" spans="1:7" s="148" customFormat="1" ht="12.75">
      <c r="A8" s="206" t="s">
        <v>108</v>
      </c>
      <c r="B8" s="209"/>
      <c r="C8" s="184"/>
      <c r="D8" s="185" t="s">
        <v>218</v>
      </c>
      <c r="E8" s="175"/>
      <c r="F8" s="105" t="s">
        <v>59</v>
      </c>
      <c r="G8" s="144"/>
    </row>
    <row r="9" spans="1:7" ht="3" customHeight="1">
      <c r="A9" s="246"/>
      <c r="B9" s="167"/>
      <c r="C9" s="56"/>
      <c r="D9" s="57"/>
      <c r="E9" s="56"/>
      <c r="F9" s="55"/>
      <c r="G9" s="3"/>
    </row>
    <row r="10" spans="1:7" ht="3" customHeight="1">
      <c r="A10" s="206"/>
      <c r="B10" s="209"/>
      <c r="C10" s="52"/>
      <c r="D10" s="53"/>
      <c r="E10" s="52"/>
      <c r="F10" s="17"/>
      <c r="G10" s="3"/>
    </row>
    <row r="11" spans="1:7" ht="12.75">
      <c r="A11" s="282" t="s">
        <v>13</v>
      </c>
      <c r="B11" s="283"/>
      <c r="C11" s="49" t="s">
        <v>25</v>
      </c>
      <c r="D11" s="50" t="s">
        <v>25</v>
      </c>
      <c r="E11" s="49" t="s">
        <v>25</v>
      </c>
      <c r="F11" s="18" t="s">
        <v>25</v>
      </c>
      <c r="G11" s="3"/>
    </row>
    <row r="12" spans="1:7" ht="12.75">
      <c r="A12" s="207" t="s">
        <v>160</v>
      </c>
      <c r="B12" s="210"/>
      <c r="C12" s="8">
        <v>36817</v>
      </c>
      <c r="D12" s="30">
        <v>2411</v>
      </c>
      <c r="E12" s="8">
        <v>10346</v>
      </c>
      <c r="F12" s="22">
        <v>49574</v>
      </c>
      <c r="G12" s="3"/>
    </row>
    <row r="13" spans="1:7" ht="12.75">
      <c r="A13" s="206"/>
      <c r="B13" s="209"/>
      <c r="C13" s="8"/>
      <c r="D13" s="30"/>
      <c r="E13" s="8"/>
      <c r="F13" s="22"/>
      <c r="G13" s="3"/>
    </row>
    <row r="14" spans="1:7" ht="12.75">
      <c r="A14" s="207" t="s">
        <v>110</v>
      </c>
      <c r="B14" s="244"/>
      <c r="C14" s="8">
        <v>28445</v>
      </c>
      <c r="D14" s="30">
        <v>1854</v>
      </c>
      <c r="E14" s="8">
        <v>7423</v>
      </c>
      <c r="F14" s="22">
        <v>37722</v>
      </c>
      <c r="G14" s="3"/>
    </row>
    <row r="15" spans="1:7" ht="12.75">
      <c r="A15" s="247"/>
      <c r="B15" s="209" t="s">
        <v>161</v>
      </c>
      <c r="C15" s="10">
        <v>1688</v>
      </c>
      <c r="D15" s="31">
        <v>81</v>
      </c>
      <c r="E15" s="10">
        <v>307</v>
      </c>
      <c r="F15" s="22">
        <v>2076</v>
      </c>
      <c r="G15" s="3"/>
    </row>
    <row r="16" spans="1:7" ht="12.75">
      <c r="A16" s="247"/>
      <c r="B16" s="209" t="s">
        <v>162</v>
      </c>
      <c r="C16" s="10">
        <v>4074</v>
      </c>
      <c r="D16" s="31">
        <v>281</v>
      </c>
      <c r="E16" s="10">
        <v>974</v>
      </c>
      <c r="F16" s="22">
        <v>5329</v>
      </c>
      <c r="G16" s="3"/>
    </row>
    <row r="17" spans="1:7" ht="12.75">
      <c r="A17" s="247"/>
      <c r="B17" s="209" t="s">
        <v>163</v>
      </c>
      <c r="C17" s="10">
        <v>997</v>
      </c>
      <c r="D17" s="31">
        <v>98</v>
      </c>
      <c r="E17" s="10">
        <v>368</v>
      </c>
      <c r="F17" s="22">
        <v>1463</v>
      </c>
      <c r="G17" s="3"/>
    </row>
    <row r="18" spans="1:7" ht="12.75">
      <c r="A18" s="247"/>
      <c r="B18" s="209" t="s">
        <v>164</v>
      </c>
      <c r="C18" s="10">
        <v>2115</v>
      </c>
      <c r="D18" s="31">
        <v>104</v>
      </c>
      <c r="E18" s="10">
        <v>426</v>
      </c>
      <c r="F18" s="22">
        <v>2645</v>
      </c>
      <c r="G18" s="3"/>
    </row>
    <row r="19" spans="1:7" ht="12.75">
      <c r="A19" s="247"/>
      <c r="B19" s="209" t="s">
        <v>165</v>
      </c>
      <c r="C19" s="10">
        <v>1990</v>
      </c>
      <c r="D19" s="31">
        <v>93</v>
      </c>
      <c r="E19" s="10">
        <v>757</v>
      </c>
      <c r="F19" s="22">
        <v>2840</v>
      </c>
      <c r="G19" s="3"/>
    </row>
    <row r="20" spans="1:7" ht="12.75">
      <c r="A20" s="247"/>
      <c r="B20" s="209" t="s">
        <v>166</v>
      </c>
      <c r="C20" s="10">
        <v>1763</v>
      </c>
      <c r="D20" s="31">
        <v>166</v>
      </c>
      <c r="E20" s="10">
        <v>477</v>
      </c>
      <c r="F20" s="22">
        <v>2406</v>
      </c>
      <c r="G20" s="3"/>
    </row>
    <row r="21" spans="1:7" ht="12.75">
      <c r="A21" s="247"/>
      <c r="B21" s="209" t="s">
        <v>167</v>
      </c>
      <c r="C21" s="10">
        <v>1246</v>
      </c>
      <c r="D21" s="31">
        <v>101</v>
      </c>
      <c r="E21" s="10">
        <v>394</v>
      </c>
      <c r="F21" s="22">
        <v>1741</v>
      </c>
      <c r="G21" s="3"/>
    </row>
    <row r="22" spans="1:7" ht="12.75">
      <c r="A22" s="247"/>
      <c r="B22" s="209" t="s">
        <v>168</v>
      </c>
      <c r="C22" s="10">
        <v>4757</v>
      </c>
      <c r="D22" s="31">
        <v>327</v>
      </c>
      <c r="E22" s="10">
        <v>1303</v>
      </c>
      <c r="F22" s="22">
        <v>6387</v>
      </c>
      <c r="G22" s="3"/>
    </row>
    <row r="23" spans="1:7" ht="12.75">
      <c r="A23" s="247"/>
      <c r="B23" s="209" t="s">
        <v>169</v>
      </c>
      <c r="C23" s="10">
        <v>2675</v>
      </c>
      <c r="D23" s="31">
        <v>153</v>
      </c>
      <c r="E23" s="10">
        <v>596</v>
      </c>
      <c r="F23" s="22">
        <v>3424</v>
      </c>
      <c r="G23" s="3"/>
    </row>
    <row r="24" spans="1:7" ht="12.75">
      <c r="A24" s="247"/>
      <c r="B24" s="209" t="s">
        <v>170</v>
      </c>
      <c r="C24" s="10">
        <v>4047</v>
      </c>
      <c r="D24" s="31">
        <v>163</v>
      </c>
      <c r="E24" s="10">
        <v>775</v>
      </c>
      <c r="F24" s="22">
        <v>4985</v>
      </c>
      <c r="G24" s="3"/>
    </row>
    <row r="25" spans="1:7" ht="12.75">
      <c r="A25" s="247"/>
      <c r="B25" s="209" t="s">
        <v>171</v>
      </c>
      <c r="C25" s="10">
        <v>1338</v>
      </c>
      <c r="D25" s="31">
        <v>154</v>
      </c>
      <c r="E25" s="10">
        <v>465</v>
      </c>
      <c r="F25" s="22">
        <v>1957</v>
      </c>
      <c r="G25" s="3"/>
    </row>
    <row r="26" spans="1:7" ht="12.75">
      <c r="A26" s="247"/>
      <c r="B26" s="209" t="s">
        <v>172</v>
      </c>
      <c r="C26" s="10">
        <v>798</v>
      </c>
      <c r="D26" s="31">
        <v>57</v>
      </c>
      <c r="E26" s="10">
        <v>280</v>
      </c>
      <c r="F26" s="22">
        <v>1135</v>
      </c>
      <c r="G26" s="3"/>
    </row>
    <row r="27" spans="1:7" ht="12.75">
      <c r="A27" s="247"/>
      <c r="B27" s="209" t="s">
        <v>173</v>
      </c>
      <c r="C27" s="10">
        <v>957</v>
      </c>
      <c r="D27" s="31">
        <v>76</v>
      </c>
      <c r="E27" s="10">
        <v>301</v>
      </c>
      <c r="F27" s="22">
        <v>1334</v>
      </c>
      <c r="G27" s="3"/>
    </row>
    <row r="28" spans="1:7" ht="12.75">
      <c r="A28" s="206"/>
      <c r="B28" s="209"/>
      <c r="C28" s="10"/>
      <c r="D28" s="31"/>
      <c r="E28" s="10"/>
      <c r="F28" s="22"/>
      <c r="G28" s="3"/>
    </row>
    <row r="29" spans="1:7" ht="12.75">
      <c r="A29" s="207" t="s">
        <v>86</v>
      </c>
      <c r="B29" s="244"/>
      <c r="C29" s="8">
        <v>3710</v>
      </c>
      <c r="D29" s="30">
        <v>299</v>
      </c>
      <c r="E29" s="8">
        <v>1700</v>
      </c>
      <c r="F29" s="22">
        <v>5709</v>
      </c>
      <c r="G29" s="3"/>
    </row>
    <row r="30" spans="1:7" ht="12.75">
      <c r="A30" s="247"/>
      <c r="B30" s="209" t="s">
        <v>174</v>
      </c>
      <c r="C30" s="10">
        <v>839</v>
      </c>
      <c r="D30" s="31">
        <v>142</v>
      </c>
      <c r="E30" s="10">
        <v>272</v>
      </c>
      <c r="F30" s="22">
        <v>1253</v>
      </c>
      <c r="G30" s="3"/>
    </row>
    <row r="31" spans="1:7" ht="12.75">
      <c r="A31" s="247"/>
      <c r="B31" s="209" t="s">
        <v>175</v>
      </c>
      <c r="C31" s="10">
        <v>680</v>
      </c>
      <c r="D31" s="31">
        <v>42</v>
      </c>
      <c r="E31" s="10">
        <v>382</v>
      </c>
      <c r="F31" s="22">
        <v>1104</v>
      </c>
      <c r="G31" s="3"/>
    </row>
    <row r="32" spans="1:7" ht="12.75">
      <c r="A32" s="247"/>
      <c r="B32" s="209" t="s">
        <v>176</v>
      </c>
      <c r="C32" s="10">
        <v>158</v>
      </c>
      <c r="D32" s="31">
        <v>0</v>
      </c>
      <c r="E32" s="10">
        <v>69</v>
      </c>
      <c r="F32" s="22">
        <v>227</v>
      </c>
      <c r="G32" s="3"/>
    </row>
    <row r="33" spans="1:7" ht="12.75">
      <c r="A33" s="247"/>
      <c r="B33" s="209" t="s">
        <v>177</v>
      </c>
      <c r="C33" s="10">
        <v>487</v>
      </c>
      <c r="D33" s="31">
        <v>30</v>
      </c>
      <c r="E33" s="10">
        <v>385</v>
      </c>
      <c r="F33" s="22">
        <v>902</v>
      </c>
      <c r="G33" s="3"/>
    </row>
    <row r="34" spans="1:7" ht="12.75">
      <c r="A34" s="247"/>
      <c r="B34" s="209" t="s">
        <v>178</v>
      </c>
      <c r="C34" s="10">
        <v>510</v>
      </c>
      <c r="D34" s="31">
        <v>16</v>
      </c>
      <c r="E34" s="10">
        <v>237</v>
      </c>
      <c r="F34" s="22">
        <v>763</v>
      </c>
      <c r="G34" s="3"/>
    </row>
    <row r="35" spans="1:7" ht="12.75">
      <c r="A35" s="247"/>
      <c r="B35" s="209" t="s">
        <v>179</v>
      </c>
      <c r="C35" s="10">
        <v>414</v>
      </c>
      <c r="D35" s="31">
        <v>39</v>
      </c>
      <c r="E35" s="10">
        <v>191</v>
      </c>
      <c r="F35" s="22">
        <v>644</v>
      </c>
      <c r="G35" s="3"/>
    </row>
    <row r="36" spans="1:7" ht="12.75">
      <c r="A36" s="247"/>
      <c r="B36" s="209" t="s">
        <v>180</v>
      </c>
      <c r="C36" s="10">
        <v>622</v>
      </c>
      <c r="D36" s="31">
        <v>30</v>
      </c>
      <c r="E36" s="10">
        <v>164</v>
      </c>
      <c r="F36" s="22">
        <v>816</v>
      </c>
      <c r="G36" s="3"/>
    </row>
    <row r="37" spans="1:7" ht="12.75">
      <c r="A37" s="206"/>
      <c r="B37" s="209"/>
      <c r="C37" s="10"/>
      <c r="D37" s="31"/>
      <c r="E37" s="10"/>
      <c r="F37" s="22"/>
      <c r="G37" s="3"/>
    </row>
    <row r="38" spans="1:7" ht="12.75">
      <c r="A38" s="207" t="s">
        <v>111</v>
      </c>
      <c r="B38" s="244"/>
      <c r="C38" s="8">
        <v>1404</v>
      </c>
      <c r="D38" s="30">
        <v>50</v>
      </c>
      <c r="E38" s="8">
        <v>255</v>
      </c>
      <c r="F38" s="22">
        <v>1709</v>
      </c>
      <c r="G38" s="3"/>
    </row>
    <row r="39" spans="1:7" ht="12.75">
      <c r="A39" s="247"/>
      <c r="B39" s="209" t="s">
        <v>181</v>
      </c>
      <c r="C39" s="10">
        <v>106</v>
      </c>
      <c r="D39" s="31">
        <v>3</v>
      </c>
      <c r="E39" s="10">
        <v>10</v>
      </c>
      <c r="F39" s="22">
        <v>119</v>
      </c>
      <c r="G39" s="3"/>
    </row>
    <row r="40" spans="1:7" ht="12.75">
      <c r="A40" s="247"/>
      <c r="B40" s="209" t="s">
        <v>182</v>
      </c>
      <c r="C40" s="10">
        <v>315</v>
      </c>
      <c r="D40" s="31">
        <v>22</v>
      </c>
      <c r="E40" s="10">
        <v>56</v>
      </c>
      <c r="F40" s="22">
        <v>393</v>
      </c>
      <c r="G40" s="3"/>
    </row>
    <row r="41" spans="1:7" ht="12.75">
      <c r="A41" s="247"/>
      <c r="B41" s="209" t="s">
        <v>183</v>
      </c>
      <c r="C41" s="10">
        <v>454</v>
      </c>
      <c r="D41" s="31">
        <v>17</v>
      </c>
      <c r="E41" s="10">
        <v>81</v>
      </c>
      <c r="F41" s="22">
        <v>552</v>
      </c>
      <c r="G41" s="3"/>
    </row>
    <row r="42" spans="1:7" ht="12.75">
      <c r="A42" s="247"/>
      <c r="B42" s="209" t="s">
        <v>184</v>
      </c>
      <c r="C42" s="10">
        <v>97</v>
      </c>
      <c r="D42" s="31">
        <v>0</v>
      </c>
      <c r="E42" s="10">
        <v>22</v>
      </c>
      <c r="F42" s="22">
        <v>119</v>
      </c>
      <c r="G42" s="3"/>
    </row>
    <row r="43" spans="1:7" ht="12.75">
      <c r="A43" s="247"/>
      <c r="B43" s="209" t="s">
        <v>185</v>
      </c>
      <c r="C43" s="10">
        <v>103</v>
      </c>
      <c r="D43" s="31">
        <v>0</v>
      </c>
      <c r="E43" s="10">
        <v>16</v>
      </c>
      <c r="F43" s="22">
        <v>119</v>
      </c>
      <c r="G43" s="3"/>
    </row>
    <row r="44" spans="1:7" ht="12.75">
      <c r="A44" s="247"/>
      <c r="B44" s="209" t="s">
        <v>186</v>
      </c>
      <c r="C44" s="10">
        <v>329</v>
      </c>
      <c r="D44" s="31">
        <v>8</v>
      </c>
      <c r="E44" s="10">
        <v>70</v>
      </c>
      <c r="F44" s="22">
        <v>407</v>
      </c>
      <c r="G44" s="3"/>
    </row>
    <row r="45" spans="1:7" ht="12.75">
      <c r="A45" s="206"/>
      <c r="B45" s="209"/>
      <c r="C45" s="10"/>
      <c r="D45" s="31"/>
      <c r="E45" s="10"/>
      <c r="F45" s="22"/>
      <c r="G45" s="3"/>
    </row>
    <row r="46" spans="1:7" ht="12.75">
      <c r="A46" s="207" t="s">
        <v>112</v>
      </c>
      <c r="B46" s="244"/>
      <c r="C46" s="8">
        <v>894</v>
      </c>
      <c r="D46" s="30">
        <v>85</v>
      </c>
      <c r="E46" s="8">
        <v>423</v>
      </c>
      <c r="F46" s="22">
        <v>1402</v>
      </c>
      <c r="G46" s="3"/>
    </row>
    <row r="47" spans="1:7" ht="12.75">
      <c r="A47" s="247"/>
      <c r="B47" s="209" t="s">
        <v>187</v>
      </c>
      <c r="C47" s="10">
        <v>100</v>
      </c>
      <c r="D47" s="31">
        <v>45</v>
      </c>
      <c r="E47" s="10">
        <v>63</v>
      </c>
      <c r="F47" s="22">
        <v>208</v>
      </c>
      <c r="G47" s="3"/>
    </row>
    <row r="48" spans="1:7" ht="12.75">
      <c r="A48" s="247"/>
      <c r="B48" s="209" t="s">
        <v>188</v>
      </c>
      <c r="C48" s="10">
        <v>42</v>
      </c>
      <c r="D48" s="31">
        <v>6</v>
      </c>
      <c r="E48" s="10">
        <v>45</v>
      </c>
      <c r="F48" s="22">
        <v>93</v>
      </c>
      <c r="G48" s="3"/>
    </row>
    <row r="49" spans="1:7" ht="12.75">
      <c r="A49" s="247"/>
      <c r="B49" s="209" t="s">
        <v>189</v>
      </c>
      <c r="C49" s="10">
        <v>153</v>
      </c>
      <c r="D49" s="31">
        <v>0</v>
      </c>
      <c r="E49" s="10">
        <v>33</v>
      </c>
      <c r="F49" s="22">
        <v>186</v>
      </c>
      <c r="G49" s="3"/>
    </row>
    <row r="50" spans="1:7" ht="12.75">
      <c r="A50" s="247"/>
      <c r="B50" s="209" t="s">
        <v>190</v>
      </c>
      <c r="C50" s="10">
        <v>281</v>
      </c>
      <c r="D50" s="31">
        <v>20</v>
      </c>
      <c r="E50" s="10">
        <v>131</v>
      </c>
      <c r="F50" s="22">
        <v>432</v>
      </c>
      <c r="G50" s="3"/>
    </row>
    <row r="51" spans="1:7" ht="12.75">
      <c r="A51" s="247"/>
      <c r="B51" s="209" t="s">
        <v>191</v>
      </c>
      <c r="C51" s="10">
        <v>318</v>
      </c>
      <c r="D51" s="31">
        <v>14</v>
      </c>
      <c r="E51" s="10">
        <v>151</v>
      </c>
      <c r="F51" s="22">
        <v>483</v>
      </c>
      <c r="G51" s="3"/>
    </row>
    <row r="52" spans="1:7" ht="12.75">
      <c r="A52" s="246"/>
      <c r="B52" s="167"/>
      <c r="C52" s="59"/>
      <c r="D52" s="60"/>
      <c r="E52" s="59"/>
      <c r="F52" s="115"/>
      <c r="G52" s="3"/>
    </row>
    <row r="53" spans="1:7" ht="12.75">
      <c r="A53" s="240"/>
      <c r="B53" s="7"/>
      <c r="C53" s="10"/>
      <c r="D53" s="31"/>
      <c r="E53" s="10"/>
      <c r="F53" s="22"/>
      <c r="G53" s="3"/>
    </row>
    <row r="54" spans="1:7" ht="12.75">
      <c r="A54" s="207" t="s">
        <v>113</v>
      </c>
      <c r="B54" s="244"/>
      <c r="C54" s="8">
        <v>2364</v>
      </c>
      <c r="D54" s="30">
        <v>123</v>
      </c>
      <c r="E54" s="8">
        <v>545</v>
      </c>
      <c r="F54" s="22">
        <v>3032</v>
      </c>
      <c r="G54" s="3"/>
    </row>
    <row r="55" spans="1:7" ht="12.75">
      <c r="A55" s="247"/>
      <c r="B55" s="209" t="s">
        <v>192</v>
      </c>
      <c r="C55" s="10">
        <v>68</v>
      </c>
      <c r="D55" s="31">
        <v>32</v>
      </c>
      <c r="E55" s="10">
        <v>30</v>
      </c>
      <c r="F55" s="22">
        <v>130</v>
      </c>
      <c r="G55" s="3"/>
    </row>
    <row r="56" spans="1:7" ht="12.75">
      <c r="A56" s="247"/>
      <c r="B56" s="209" t="s">
        <v>193</v>
      </c>
      <c r="C56" s="10">
        <v>225</v>
      </c>
      <c r="D56" s="31">
        <v>2</v>
      </c>
      <c r="E56" s="10">
        <v>16</v>
      </c>
      <c r="F56" s="22">
        <v>243</v>
      </c>
      <c r="G56" s="3"/>
    </row>
    <row r="57" spans="1:7" ht="12.75">
      <c r="A57" s="247"/>
      <c r="B57" s="209" t="s">
        <v>194</v>
      </c>
      <c r="C57" s="10">
        <v>224</v>
      </c>
      <c r="D57" s="31">
        <v>3</v>
      </c>
      <c r="E57" s="10">
        <v>36</v>
      </c>
      <c r="F57" s="22">
        <v>263</v>
      </c>
      <c r="G57" s="3"/>
    </row>
    <row r="58" spans="1:7" ht="12.75">
      <c r="A58" s="247"/>
      <c r="B58" s="209" t="s">
        <v>195</v>
      </c>
      <c r="C58" s="10">
        <v>62</v>
      </c>
      <c r="D58" s="31">
        <v>1</v>
      </c>
      <c r="E58" s="10">
        <v>8</v>
      </c>
      <c r="F58" s="22">
        <v>71</v>
      </c>
      <c r="G58" s="3"/>
    </row>
    <row r="59" spans="1:7" ht="12.75">
      <c r="A59" s="247"/>
      <c r="B59" s="209" t="s">
        <v>145</v>
      </c>
      <c r="C59" s="10">
        <v>162</v>
      </c>
      <c r="D59" s="31">
        <v>1</v>
      </c>
      <c r="E59" s="10">
        <v>40</v>
      </c>
      <c r="F59" s="22">
        <v>203</v>
      </c>
      <c r="G59" s="3"/>
    </row>
    <row r="60" spans="1:7" ht="12.75">
      <c r="A60" s="247"/>
      <c r="B60" s="209" t="s">
        <v>196</v>
      </c>
      <c r="C60" s="10">
        <v>230</v>
      </c>
      <c r="D60" s="31">
        <v>15</v>
      </c>
      <c r="E60" s="10">
        <v>58</v>
      </c>
      <c r="F60" s="22">
        <v>303</v>
      </c>
      <c r="G60" s="3"/>
    </row>
    <row r="61" spans="1:7" ht="12.75">
      <c r="A61" s="247"/>
      <c r="B61" s="209" t="s">
        <v>197</v>
      </c>
      <c r="C61" s="10">
        <v>29</v>
      </c>
      <c r="D61" s="31">
        <v>2</v>
      </c>
      <c r="E61" s="10">
        <v>8</v>
      </c>
      <c r="F61" s="22">
        <v>39</v>
      </c>
      <c r="G61" s="3"/>
    </row>
    <row r="62" spans="1:7" ht="12.75">
      <c r="A62" s="247"/>
      <c r="B62" s="209" t="s">
        <v>198</v>
      </c>
      <c r="C62" s="10">
        <v>189</v>
      </c>
      <c r="D62" s="31">
        <v>1</v>
      </c>
      <c r="E62" s="10">
        <v>31</v>
      </c>
      <c r="F62" s="22">
        <v>221</v>
      </c>
      <c r="G62" s="3"/>
    </row>
    <row r="63" spans="1:7" ht="12.75">
      <c r="A63" s="247"/>
      <c r="B63" s="209" t="s">
        <v>199</v>
      </c>
      <c r="C63" s="10">
        <v>252</v>
      </c>
      <c r="D63" s="31">
        <v>5</v>
      </c>
      <c r="E63" s="10">
        <v>41</v>
      </c>
      <c r="F63" s="22">
        <v>298</v>
      </c>
      <c r="G63" s="3"/>
    </row>
    <row r="64" spans="1:7" ht="12.75">
      <c r="A64" s="247"/>
      <c r="B64" s="209" t="s">
        <v>200</v>
      </c>
      <c r="C64" s="10">
        <v>79</v>
      </c>
      <c r="D64" s="31">
        <v>0</v>
      </c>
      <c r="E64" s="10">
        <v>10</v>
      </c>
      <c r="F64" s="22">
        <v>89</v>
      </c>
      <c r="G64" s="3"/>
    </row>
    <row r="65" spans="1:7" ht="12.75">
      <c r="A65" s="247"/>
      <c r="B65" s="209" t="s">
        <v>201</v>
      </c>
      <c r="C65" s="10">
        <v>58</v>
      </c>
      <c r="D65" s="31">
        <v>0</v>
      </c>
      <c r="E65" s="10">
        <v>11</v>
      </c>
      <c r="F65" s="22">
        <v>69</v>
      </c>
      <c r="G65" s="3"/>
    </row>
    <row r="66" spans="1:7" ht="12.75">
      <c r="A66" s="247"/>
      <c r="B66" s="209" t="s">
        <v>202</v>
      </c>
      <c r="C66" s="10">
        <v>31</v>
      </c>
      <c r="D66" s="31">
        <v>0</v>
      </c>
      <c r="E66" s="10">
        <v>3</v>
      </c>
      <c r="F66" s="22">
        <v>34</v>
      </c>
      <c r="G66" s="3"/>
    </row>
    <row r="67" spans="1:7" ht="12.75">
      <c r="A67" s="247"/>
      <c r="B67" s="209" t="s">
        <v>203</v>
      </c>
      <c r="C67" s="10">
        <v>436</v>
      </c>
      <c r="D67" s="31">
        <v>54</v>
      </c>
      <c r="E67" s="10">
        <v>120</v>
      </c>
      <c r="F67" s="22">
        <v>610</v>
      </c>
      <c r="G67" s="3"/>
    </row>
    <row r="68" spans="1:7" ht="12.75">
      <c r="A68" s="247"/>
      <c r="B68" s="209" t="s">
        <v>204</v>
      </c>
      <c r="C68" s="10">
        <v>82</v>
      </c>
      <c r="D68" s="31">
        <v>2</v>
      </c>
      <c r="E68" s="10">
        <v>19</v>
      </c>
      <c r="F68" s="22">
        <v>103</v>
      </c>
      <c r="G68" s="3"/>
    </row>
    <row r="69" spans="1:7" ht="12.75">
      <c r="A69" s="247"/>
      <c r="B69" s="209" t="s">
        <v>205</v>
      </c>
      <c r="C69" s="10">
        <v>149</v>
      </c>
      <c r="D69" s="31">
        <v>2</v>
      </c>
      <c r="E69" s="10">
        <v>94</v>
      </c>
      <c r="F69" s="22">
        <v>245</v>
      </c>
      <c r="G69" s="3"/>
    </row>
    <row r="70" spans="1:7" ht="12.75">
      <c r="A70" s="247"/>
      <c r="B70" s="209" t="s">
        <v>206</v>
      </c>
      <c r="C70" s="10">
        <v>42</v>
      </c>
      <c r="D70" s="31">
        <v>1</v>
      </c>
      <c r="E70" s="10">
        <v>9</v>
      </c>
      <c r="F70" s="22">
        <v>52</v>
      </c>
      <c r="G70" s="3"/>
    </row>
    <row r="71" spans="1:7" ht="12.75">
      <c r="A71" s="247"/>
      <c r="B71" s="209" t="s">
        <v>207</v>
      </c>
      <c r="C71" s="10">
        <v>46</v>
      </c>
      <c r="D71" s="31">
        <v>2</v>
      </c>
      <c r="E71" s="10">
        <v>11</v>
      </c>
      <c r="F71" s="22">
        <v>59</v>
      </c>
      <c r="G71" s="3"/>
    </row>
    <row r="72" spans="1:7" ht="12.75">
      <c r="A72" s="246" t="s">
        <v>108</v>
      </c>
      <c r="B72" s="167"/>
      <c r="C72" s="56" t="s">
        <v>25</v>
      </c>
      <c r="D72" s="57" t="s">
        <v>25</v>
      </c>
      <c r="E72" s="56" t="s">
        <v>25</v>
      </c>
      <c r="F72" s="55" t="s">
        <v>25</v>
      </c>
      <c r="G72" s="3"/>
    </row>
    <row r="73" ht="12.75">
      <c r="G73" s="3"/>
    </row>
    <row r="74" ht="12.75">
      <c r="G74" s="3"/>
    </row>
  </sheetData>
  <mergeCells count="1">
    <mergeCell ref="A11:B11"/>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2" max="255" man="1"/>
  </rowBreaks>
</worksheet>
</file>

<file path=xl/worksheets/sheet31.xml><?xml version="1.0" encoding="utf-8"?>
<worksheet xmlns="http://schemas.openxmlformats.org/spreadsheetml/2006/main" xmlns:r="http://schemas.openxmlformats.org/officeDocument/2006/relationships">
  <dimension ref="A1:G71"/>
  <sheetViews>
    <sheetView workbookViewId="0" topLeftCell="A1">
      <selection activeCell="F6" sqref="F6:F8"/>
    </sheetView>
  </sheetViews>
  <sheetFormatPr defaultColWidth="11.421875" defaultRowHeight="12.75"/>
  <cols>
    <col min="1" max="1" width="1.7109375" style="0" customWidth="1"/>
    <col min="2" max="2" width="15.7109375" style="0" customWidth="1"/>
    <col min="6" max="6" width="17.7109375" style="0" customWidth="1"/>
  </cols>
  <sheetData>
    <row r="1" spans="1:7" ht="12.75">
      <c r="A1" s="2" t="s">
        <v>235</v>
      </c>
      <c r="B1" s="2"/>
      <c r="C1" s="3"/>
      <c r="D1" s="3"/>
      <c r="E1" s="3"/>
      <c r="F1" s="3"/>
      <c r="G1" s="3"/>
    </row>
    <row r="2" spans="1:7" ht="12.75">
      <c r="A2" s="2" t="s">
        <v>236</v>
      </c>
      <c r="B2" s="2"/>
      <c r="C2" s="3"/>
      <c r="D2" s="3"/>
      <c r="E2" s="3"/>
      <c r="F2" s="3"/>
      <c r="G2" s="3"/>
    </row>
    <row r="3" spans="1:7" ht="12.75">
      <c r="A3" s="3"/>
      <c r="B3" s="3"/>
      <c r="C3" s="3"/>
      <c r="D3" s="3"/>
      <c r="E3" s="3"/>
      <c r="F3" s="3"/>
      <c r="G3" s="3"/>
    </row>
    <row r="4" spans="1:7" ht="12.75">
      <c r="A4" s="156" t="s">
        <v>11</v>
      </c>
      <c r="B4" s="156"/>
      <c r="C4" s="3"/>
      <c r="D4" s="3"/>
      <c r="E4" s="3"/>
      <c r="F4" s="3"/>
      <c r="G4" s="3"/>
    </row>
    <row r="5" spans="1:7" ht="3" customHeight="1">
      <c r="A5" s="245"/>
      <c r="B5" s="104"/>
      <c r="C5" s="80"/>
      <c r="D5" s="82"/>
      <c r="E5" s="80"/>
      <c r="F5" s="75"/>
      <c r="G5" s="3"/>
    </row>
    <row r="6" spans="1:7" ht="12.75">
      <c r="A6" s="207" t="s">
        <v>93</v>
      </c>
      <c r="B6" s="244"/>
      <c r="C6" s="183" t="s">
        <v>95</v>
      </c>
      <c r="D6" s="185" t="s">
        <v>216</v>
      </c>
      <c r="E6" s="186" t="s">
        <v>143</v>
      </c>
      <c r="F6" s="105" t="s">
        <v>159</v>
      </c>
      <c r="G6" s="3"/>
    </row>
    <row r="7" spans="1:7" ht="12.75">
      <c r="A7" s="247"/>
      <c r="B7" s="209" t="s">
        <v>158</v>
      </c>
      <c r="C7" s="183"/>
      <c r="D7" s="185" t="s">
        <v>217</v>
      </c>
      <c r="E7" s="186"/>
      <c r="F7" s="105" t="s">
        <v>250</v>
      </c>
      <c r="G7" s="3"/>
    </row>
    <row r="8" spans="1:7" s="148" customFormat="1" ht="12.75">
      <c r="A8" s="206" t="s">
        <v>108</v>
      </c>
      <c r="B8" s="209"/>
      <c r="C8" s="176"/>
      <c r="D8" s="185" t="s">
        <v>218</v>
      </c>
      <c r="E8" s="187"/>
      <c r="F8" s="105" t="s">
        <v>62</v>
      </c>
      <c r="G8" s="144"/>
    </row>
    <row r="9" spans="1:7" ht="3" customHeight="1">
      <c r="A9" s="246"/>
      <c r="B9" s="167"/>
      <c r="C9" s="15"/>
      <c r="D9" s="33"/>
      <c r="E9" s="15"/>
      <c r="F9" s="21"/>
      <c r="G9" s="3"/>
    </row>
    <row r="10" spans="1:7" ht="12.75">
      <c r="A10" s="206"/>
      <c r="B10" s="209"/>
      <c r="C10" s="80" t="s">
        <v>23</v>
      </c>
      <c r="D10" s="82" t="s">
        <v>23</v>
      </c>
      <c r="E10" s="80" t="s">
        <v>23</v>
      </c>
      <c r="F10" s="75" t="s">
        <v>23</v>
      </c>
      <c r="G10" s="3"/>
    </row>
    <row r="11" spans="1:7" ht="24" customHeight="1">
      <c r="A11" s="282" t="s">
        <v>13</v>
      </c>
      <c r="B11" s="283"/>
      <c r="C11" s="8">
        <v>166387</v>
      </c>
      <c r="D11" s="30">
        <v>12385</v>
      </c>
      <c r="E11" s="8">
        <v>36624</v>
      </c>
      <c r="F11" s="22">
        <v>215396</v>
      </c>
      <c r="G11" s="3"/>
    </row>
    <row r="12" spans="1:7" ht="12.75">
      <c r="A12" s="206"/>
      <c r="B12" s="209"/>
      <c r="C12" s="8"/>
      <c r="D12" s="30"/>
      <c r="E12" s="8"/>
      <c r="F12" s="22"/>
      <c r="G12" s="3"/>
    </row>
    <row r="13" spans="1:7" ht="12.75">
      <c r="A13" s="207" t="s">
        <v>110</v>
      </c>
      <c r="B13" s="244"/>
      <c r="C13" s="8">
        <v>126338</v>
      </c>
      <c r="D13" s="30">
        <v>9623</v>
      </c>
      <c r="E13" s="8">
        <v>24666</v>
      </c>
      <c r="F13" s="22">
        <v>160627</v>
      </c>
      <c r="G13" s="3"/>
    </row>
    <row r="14" spans="1:7" ht="12.75">
      <c r="A14" s="247"/>
      <c r="B14" s="209" t="s">
        <v>161</v>
      </c>
      <c r="C14" s="10">
        <v>7236</v>
      </c>
      <c r="D14" s="31">
        <v>407</v>
      </c>
      <c r="E14" s="10">
        <v>976</v>
      </c>
      <c r="F14" s="22">
        <v>8619</v>
      </c>
      <c r="G14" s="3"/>
    </row>
    <row r="15" spans="1:7" ht="12.75">
      <c r="A15" s="247"/>
      <c r="B15" s="209" t="s">
        <v>162</v>
      </c>
      <c r="C15" s="10">
        <v>19997</v>
      </c>
      <c r="D15" s="31">
        <v>1713</v>
      </c>
      <c r="E15" s="10">
        <v>3655</v>
      </c>
      <c r="F15" s="22">
        <v>25365</v>
      </c>
      <c r="G15" s="3"/>
    </row>
    <row r="16" spans="1:7" ht="12.75">
      <c r="A16" s="247"/>
      <c r="B16" s="209" t="s">
        <v>163</v>
      </c>
      <c r="C16" s="10">
        <v>5089</v>
      </c>
      <c r="D16" s="31">
        <v>488</v>
      </c>
      <c r="E16" s="10">
        <v>1349</v>
      </c>
      <c r="F16" s="22">
        <v>6926</v>
      </c>
      <c r="G16" s="3"/>
    </row>
    <row r="17" spans="1:7" ht="12.75">
      <c r="A17" s="247"/>
      <c r="B17" s="209" t="s">
        <v>164</v>
      </c>
      <c r="C17" s="10">
        <v>9525</v>
      </c>
      <c r="D17" s="31">
        <v>618</v>
      </c>
      <c r="E17" s="10">
        <v>1469</v>
      </c>
      <c r="F17" s="22">
        <v>11612</v>
      </c>
      <c r="G17" s="3"/>
    </row>
    <row r="18" spans="1:7" ht="12.75">
      <c r="A18" s="247"/>
      <c r="B18" s="209" t="s">
        <v>165</v>
      </c>
      <c r="C18" s="10">
        <v>8894</v>
      </c>
      <c r="D18" s="31">
        <v>417</v>
      </c>
      <c r="E18" s="10">
        <v>2556</v>
      </c>
      <c r="F18" s="22">
        <v>11867</v>
      </c>
      <c r="G18" s="3"/>
    </row>
    <row r="19" spans="1:7" ht="12.75">
      <c r="A19" s="247"/>
      <c r="B19" s="209" t="s">
        <v>166</v>
      </c>
      <c r="C19" s="10">
        <v>7895</v>
      </c>
      <c r="D19" s="31">
        <v>862</v>
      </c>
      <c r="E19" s="10">
        <v>1492</v>
      </c>
      <c r="F19" s="22">
        <v>10249</v>
      </c>
      <c r="G19" s="3"/>
    </row>
    <row r="20" spans="1:7" ht="12.75">
      <c r="A20" s="247"/>
      <c r="B20" s="209" t="s">
        <v>167</v>
      </c>
      <c r="C20" s="10">
        <v>6033</v>
      </c>
      <c r="D20" s="31">
        <v>540</v>
      </c>
      <c r="E20" s="10">
        <v>1327</v>
      </c>
      <c r="F20" s="22">
        <v>7900</v>
      </c>
      <c r="G20" s="3"/>
    </row>
    <row r="21" spans="1:7" ht="12.75">
      <c r="A21" s="247"/>
      <c r="B21" s="209" t="s">
        <v>168</v>
      </c>
      <c r="C21" s="10">
        <v>19397</v>
      </c>
      <c r="D21" s="31">
        <v>1584</v>
      </c>
      <c r="E21" s="10">
        <v>3895</v>
      </c>
      <c r="F21" s="22">
        <v>24876</v>
      </c>
      <c r="G21" s="3"/>
    </row>
    <row r="22" spans="1:7" ht="12.75">
      <c r="A22" s="247"/>
      <c r="B22" s="209" t="s">
        <v>169</v>
      </c>
      <c r="C22" s="10">
        <v>11128</v>
      </c>
      <c r="D22" s="31">
        <v>824</v>
      </c>
      <c r="E22" s="10">
        <v>1917</v>
      </c>
      <c r="F22" s="22">
        <v>13869</v>
      </c>
      <c r="G22" s="3"/>
    </row>
    <row r="23" spans="1:7" ht="12.75">
      <c r="A23" s="247"/>
      <c r="B23" s="209" t="s">
        <v>170</v>
      </c>
      <c r="C23" s="10">
        <v>16149</v>
      </c>
      <c r="D23" s="31">
        <v>804</v>
      </c>
      <c r="E23" s="10">
        <v>2465</v>
      </c>
      <c r="F23" s="22">
        <v>19418</v>
      </c>
      <c r="G23" s="3"/>
    </row>
    <row r="24" spans="1:7" ht="12.75">
      <c r="A24" s="247"/>
      <c r="B24" s="209" t="s">
        <v>171</v>
      </c>
      <c r="C24" s="10">
        <v>6387</v>
      </c>
      <c r="D24" s="31">
        <v>770</v>
      </c>
      <c r="E24" s="10">
        <v>1549</v>
      </c>
      <c r="F24" s="22">
        <v>8706</v>
      </c>
      <c r="G24" s="3"/>
    </row>
    <row r="25" spans="1:7" ht="12.75">
      <c r="A25" s="247"/>
      <c r="B25" s="209" t="s">
        <v>172</v>
      </c>
      <c r="C25" s="10">
        <v>3736</v>
      </c>
      <c r="D25" s="31">
        <v>231</v>
      </c>
      <c r="E25" s="10">
        <v>1015</v>
      </c>
      <c r="F25" s="22">
        <v>4982</v>
      </c>
      <c r="G25" s="3"/>
    </row>
    <row r="26" spans="1:7" ht="12.75">
      <c r="A26" s="247"/>
      <c r="B26" s="209" t="s">
        <v>173</v>
      </c>
      <c r="C26" s="10">
        <v>4872</v>
      </c>
      <c r="D26" s="31">
        <v>365</v>
      </c>
      <c r="E26" s="10">
        <v>1001</v>
      </c>
      <c r="F26" s="22">
        <v>6238</v>
      </c>
      <c r="G26" s="3"/>
    </row>
    <row r="27" spans="1:7" ht="12.75">
      <c r="A27" s="206"/>
      <c r="B27" s="209"/>
      <c r="C27" s="10"/>
      <c r="D27" s="31"/>
      <c r="E27" s="10"/>
      <c r="F27" s="22"/>
      <c r="G27" s="3"/>
    </row>
    <row r="28" spans="1:7" ht="12.75">
      <c r="A28" s="207" t="s">
        <v>86</v>
      </c>
      <c r="B28" s="244"/>
      <c r="C28" s="8">
        <v>17872</v>
      </c>
      <c r="D28" s="30">
        <v>1504</v>
      </c>
      <c r="E28" s="8">
        <v>7271</v>
      </c>
      <c r="F28" s="22">
        <v>26647</v>
      </c>
      <c r="G28" s="3"/>
    </row>
    <row r="29" spans="1:7" ht="12.75">
      <c r="A29" s="247"/>
      <c r="B29" s="209" t="s">
        <v>174</v>
      </c>
      <c r="C29" s="10">
        <v>3858</v>
      </c>
      <c r="D29" s="31">
        <v>751</v>
      </c>
      <c r="E29" s="10">
        <v>1094</v>
      </c>
      <c r="F29" s="22">
        <v>5703</v>
      </c>
      <c r="G29" s="3"/>
    </row>
    <row r="30" spans="1:7" ht="12.75">
      <c r="A30" s="247"/>
      <c r="B30" s="209" t="s">
        <v>175</v>
      </c>
      <c r="C30" s="10">
        <v>3478</v>
      </c>
      <c r="D30" s="31">
        <v>218</v>
      </c>
      <c r="E30" s="10">
        <v>1694</v>
      </c>
      <c r="F30" s="22">
        <v>5390</v>
      </c>
      <c r="G30" s="3"/>
    </row>
    <row r="31" spans="1:7" ht="12.75">
      <c r="A31" s="247"/>
      <c r="B31" s="209" t="s">
        <v>176</v>
      </c>
      <c r="C31" s="10">
        <v>821</v>
      </c>
      <c r="D31" s="31">
        <v>0</v>
      </c>
      <c r="E31" s="10">
        <v>300</v>
      </c>
      <c r="F31" s="22">
        <v>1121</v>
      </c>
      <c r="G31" s="3"/>
    </row>
    <row r="32" spans="1:7" ht="12.75">
      <c r="A32" s="247"/>
      <c r="B32" s="209" t="s">
        <v>177</v>
      </c>
      <c r="C32" s="10">
        <v>2509</v>
      </c>
      <c r="D32" s="31">
        <v>154</v>
      </c>
      <c r="E32" s="10">
        <v>1789</v>
      </c>
      <c r="F32" s="22">
        <v>4452</v>
      </c>
      <c r="G32" s="3"/>
    </row>
    <row r="33" spans="1:7" ht="12.75">
      <c r="A33" s="247"/>
      <c r="B33" s="209" t="s">
        <v>178</v>
      </c>
      <c r="C33" s="10">
        <v>2495</v>
      </c>
      <c r="D33" s="31">
        <v>61</v>
      </c>
      <c r="E33" s="10">
        <v>1059</v>
      </c>
      <c r="F33" s="22">
        <v>3615</v>
      </c>
      <c r="G33" s="3"/>
    </row>
    <row r="34" spans="1:7" ht="12.75">
      <c r="A34" s="247"/>
      <c r="B34" s="209" t="s">
        <v>179</v>
      </c>
      <c r="C34" s="10">
        <v>2116</v>
      </c>
      <c r="D34" s="31">
        <v>169</v>
      </c>
      <c r="E34" s="10">
        <v>729</v>
      </c>
      <c r="F34" s="22">
        <v>3014</v>
      </c>
      <c r="G34" s="3"/>
    </row>
    <row r="35" spans="1:7" ht="12.75">
      <c r="A35" s="247"/>
      <c r="B35" s="209" t="s">
        <v>180</v>
      </c>
      <c r="C35" s="10">
        <v>2595</v>
      </c>
      <c r="D35" s="31">
        <v>151</v>
      </c>
      <c r="E35" s="10">
        <v>606</v>
      </c>
      <c r="F35" s="22">
        <v>3352</v>
      </c>
      <c r="G35" s="3"/>
    </row>
    <row r="36" spans="1:7" ht="12.75">
      <c r="A36" s="206"/>
      <c r="B36" s="209"/>
      <c r="C36" s="10"/>
      <c r="D36" s="31"/>
      <c r="E36" s="10"/>
      <c r="F36" s="22"/>
      <c r="G36" s="3"/>
    </row>
    <row r="37" spans="1:7" ht="12.75">
      <c r="A37" s="207" t="s">
        <v>111</v>
      </c>
      <c r="B37" s="244"/>
      <c r="C37" s="8">
        <v>6899</v>
      </c>
      <c r="D37" s="30">
        <v>210</v>
      </c>
      <c r="E37" s="8">
        <v>884</v>
      </c>
      <c r="F37" s="22">
        <v>7993</v>
      </c>
      <c r="G37" s="3"/>
    </row>
    <row r="38" spans="1:7" ht="12.75">
      <c r="A38" s="247"/>
      <c r="B38" s="209" t="s">
        <v>181</v>
      </c>
      <c r="C38" s="10">
        <v>583</v>
      </c>
      <c r="D38" s="31">
        <v>11</v>
      </c>
      <c r="E38" s="10">
        <v>35</v>
      </c>
      <c r="F38" s="22">
        <v>629</v>
      </c>
      <c r="G38" s="3"/>
    </row>
    <row r="39" spans="1:7" ht="12.75">
      <c r="A39" s="247"/>
      <c r="B39" s="209" t="s">
        <v>182</v>
      </c>
      <c r="C39" s="10">
        <v>1534</v>
      </c>
      <c r="D39" s="31">
        <v>95</v>
      </c>
      <c r="E39" s="10">
        <v>182</v>
      </c>
      <c r="F39" s="22">
        <v>1811</v>
      </c>
      <c r="G39" s="3"/>
    </row>
    <row r="40" spans="1:7" ht="12.75">
      <c r="A40" s="247"/>
      <c r="B40" s="209" t="s">
        <v>183</v>
      </c>
      <c r="C40" s="10">
        <v>2025</v>
      </c>
      <c r="D40" s="31">
        <v>63</v>
      </c>
      <c r="E40" s="10">
        <v>271</v>
      </c>
      <c r="F40" s="22">
        <v>2359</v>
      </c>
      <c r="G40" s="3"/>
    </row>
    <row r="41" spans="1:7" ht="12.75">
      <c r="A41" s="247"/>
      <c r="B41" s="209" t="s">
        <v>184</v>
      </c>
      <c r="C41" s="10">
        <v>537</v>
      </c>
      <c r="D41" s="31">
        <v>0</v>
      </c>
      <c r="E41" s="10">
        <v>89</v>
      </c>
      <c r="F41" s="22">
        <v>626</v>
      </c>
      <c r="G41" s="3"/>
    </row>
    <row r="42" spans="1:7" ht="12.75">
      <c r="A42" s="247"/>
      <c r="B42" s="209" t="s">
        <v>185</v>
      </c>
      <c r="C42" s="10">
        <v>532</v>
      </c>
      <c r="D42" s="31">
        <v>0</v>
      </c>
      <c r="E42" s="10">
        <v>39</v>
      </c>
      <c r="F42" s="22">
        <v>571</v>
      </c>
      <c r="G42" s="3"/>
    </row>
    <row r="43" spans="1:7" ht="12.75">
      <c r="A43" s="247"/>
      <c r="B43" s="209" t="s">
        <v>186</v>
      </c>
      <c r="C43" s="10">
        <v>1688</v>
      </c>
      <c r="D43" s="31">
        <v>41</v>
      </c>
      <c r="E43" s="10">
        <v>268</v>
      </c>
      <c r="F43" s="22">
        <v>1997</v>
      </c>
      <c r="G43" s="3"/>
    </row>
    <row r="44" spans="1:7" ht="12.75">
      <c r="A44" s="206"/>
      <c r="B44" s="209"/>
      <c r="C44" s="10"/>
      <c r="D44" s="31"/>
      <c r="E44" s="10"/>
      <c r="F44" s="22"/>
      <c r="G44" s="3"/>
    </row>
    <row r="45" spans="1:7" ht="12.75">
      <c r="A45" s="207" t="s">
        <v>112</v>
      </c>
      <c r="B45" s="244"/>
      <c r="C45" s="8">
        <v>4342</v>
      </c>
      <c r="D45" s="30">
        <v>440</v>
      </c>
      <c r="E45" s="8">
        <v>1768</v>
      </c>
      <c r="F45" s="22">
        <v>6550</v>
      </c>
      <c r="G45" s="3"/>
    </row>
    <row r="46" spans="1:7" ht="12.75">
      <c r="A46" s="247"/>
      <c r="B46" s="209" t="s">
        <v>187</v>
      </c>
      <c r="C46" s="10">
        <v>524</v>
      </c>
      <c r="D46" s="31">
        <v>222</v>
      </c>
      <c r="E46" s="10">
        <v>301</v>
      </c>
      <c r="F46" s="22">
        <v>1047</v>
      </c>
      <c r="G46" s="3"/>
    </row>
    <row r="47" spans="1:7" ht="12.75">
      <c r="A47" s="247"/>
      <c r="B47" s="209" t="s">
        <v>188</v>
      </c>
      <c r="C47" s="10">
        <v>257</v>
      </c>
      <c r="D47" s="31">
        <v>35</v>
      </c>
      <c r="E47" s="10">
        <v>226</v>
      </c>
      <c r="F47" s="22">
        <v>518</v>
      </c>
      <c r="G47" s="3"/>
    </row>
    <row r="48" spans="1:7" ht="12.75">
      <c r="A48" s="247"/>
      <c r="B48" s="209" t="s">
        <v>189</v>
      </c>
      <c r="C48" s="10">
        <v>792</v>
      </c>
      <c r="D48" s="31">
        <v>0</v>
      </c>
      <c r="E48" s="10">
        <v>137</v>
      </c>
      <c r="F48" s="22">
        <v>929</v>
      </c>
      <c r="G48" s="3"/>
    </row>
    <row r="49" spans="1:7" ht="12.75">
      <c r="A49" s="247"/>
      <c r="B49" s="209" t="s">
        <v>190</v>
      </c>
      <c r="C49" s="10">
        <v>1337</v>
      </c>
      <c r="D49" s="31">
        <v>107</v>
      </c>
      <c r="E49" s="10">
        <v>571</v>
      </c>
      <c r="F49" s="22">
        <v>2015</v>
      </c>
      <c r="G49" s="3"/>
    </row>
    <row r="50" spans="1:7" ht="12.75">
      <c r="A50" s="247"/>
      <c r="B50" s="209" t="s">
        <v>191</v>
      </c>
      <c r="C50" s="10">
        <v>1432</v>
      </c>
      <c r="D50" s="31">
        <v>76</v>
      </c>
      <c r="E50" s="10">
        <v>533</v>
      </c>
      <c r="F50" s="22">
        <v>2041</v>
      </c>
      <c r="G50" s="3"/>
    </row>
    <row r="51" spans="1:7" ht="12.75">
      <c r="A51" s="246"/>
      <c r="B51" s="167"/>
      <c r="C51" s="59"/>
      <c r="D51" s="60"/>
      <c r="E51" s="59"/>
      <c r="F51" s="115"/>
      <c r="G51" s="174"/>
    </row>
    <row r="52" spans="1:7" ht="12.75">
      <c r="A52" s="250"/>
      <c r="B52" s="231"/>
      <c r="C52" s="10"/>
      <c r="D52" s="31"/>
      <c r="E52" s="10"/>
      <c r="F52" s="22"/>
      <c r="G52" s="3"/>
    </row>
    <row r="53" spans="1:7" ht="12.75">
      <c r="A53" s="207" t="s">
        <v>113</v>
      </c>
      <c r="B53" s="244"/>
      <c r="C53" s="8">
        <v>10936</v>
      </c>
      <c r="D53" s="30">
        <v>608</v>
      </c>
      <c r="E53" s="8">
        <v>2035</v>
      </c>
      <c r="F53" s="22">
        <v>13579</v>
      </c>
      <c r="G53" s="3"/>
    </row>
    <row r="54" spans="1:7" ht="12.75">
      <c r="A54" s="247"/>
      <c r="B54" s="209" t="s">
        <v>192</v>
      </c>
      <c r="C54" s="10">
        <v>339</v>
      </c>
      <c r="D54" s="31">
        <v>173</v>
      </c>
      <c r="E54" s="10">
        <v>134</v>
      </c>
      <c r="F54" s="22">
        <v>646</v>
      </c>
      <c r="G54" s="3"/>
    </row>
    <row r="55" spans="1:7" ht="12.75">
      <c r="A55" s="247"/>
      <c r="B55" s="209" t="s">
        <v>193</v>
      </c>
      <c r="C55" s="10">
        <v>1192</v>
      </c>
      <c r="D55" s="31">
        <v>7</v>
      </c>
      <c r="E55" s="10">
        <v>48</v>
      </c>
      <c r="F55" s="22">
        <v>1247</v>
      </c>
      <c r="G55" s="3"/>
    </row>
    <row r="56" spans="1:7" ht="12.75">
      <c r="A56" s="247"/>
      <c r="B56" s="209" t="s">
        <v>194</v>
      </c>
      <c r="C56" s="10">
        <v>1069</v>
      </c>
      <c r="D56" s="31">
        <v>22</v>
      </c>
      <c r="E56" s="10">
        <v>111</v>
      </c>
      <c r="F56" s="22">
        <v>1202</v>
      </c>
      <c r="G56" s="3"/>
    </row>
    <row r="57" spans="1:7" ht="12.75">
      <c r="A57" s="247"/>
      <c r="B57" s="209" t="s">
        <v>195</v>
      </c>
      <c r="C57" s="10">
        <v>227</v>
      </c>
      <c r="D57" s="31">
        <v>3</v>
      </c>
      <c r="E57" s="10">
        <v>24</v>
      </c>
      <c r="F57" s="22">
        <v>254</v>
      </c>
      <c r="G57" s="3"/>
    </row>
    <row r="58" spans="1:7" ht="12.75">
      <c r="A58" s="247"/>
      <c r="B58" s="209" t="s">
        <v>145</v>
      </c>
      <c r="C58" s="10">
        <v>707</v>
      </c>
      <c r="D58" s="31">
        <v>4</v>
      </c>
      <c r="E58" s="10">
        <v>137</v>
      </c>
      <c r="F58" s="22">
        <v>848</v>
      </c>
      <c r="G58" s="3"/>
    </row>
    <row r="59" spans="1:7" ht="12.75">
      <c r="A59" s="247"/>
      <c r="B59" s="209" t="s">
        <v>196</v>
      </c>
      <c r="C59" s="10">
        <v>1174</v>
      </c>
      <c r="D59" s="31">
        <v>49</v>
      </c>
      <c r="E59" s="10">
        <v>235</v>
      </c>
      <c r="F59" s="22">
        <v>1458</v>
      </c>
      <c r="G59" s="3"/>
    </row>
    <row r="60" spans="1:7" ht="12.75">
      <c r="A60" s="247"/>
      <c r="B60" s="209" t="s">
        <v>197</v>
      </c>
      <c r="C60" s="10">
        <v>158</v>
      </c>
      <c r="D60" s="31">
        <v>4</v>
      </c>
      <c r="E60" s="10">
        <v>35</v>
      </c>
      <c r="F60" s="22">
        <v>197</v>
      </c>
      <c r="G60" s="3"/>
    </row>
    <row r="61" spans="1:7" ht="12.75">
      <c r="A61" s="247"/>
      <c r="B61" s="209" t="s">
        <v>198</v>
      </c>
      <c r="C61" s="10">
        <v>917</v>
      </c>
      <c r="D61" s="31">
        <v>4</v>
      </c>
      <c r="E61" s="10">
        <v>125</v>
      </c>
      <c r="F61" s="22">
        <v>1046</v>
      </c>
      <c r="G61" s="3"/>
    </row>
    <row r="62" spans="1:7" ht="12.75">
      <c r="A62" s="247"/>
      <c r="B62" s="209" t="s">
        <v>199</v>
      </c>
      <c r="C62" s="10">
        <v>908</v>
      </c>
      <c r="D62" s="31">
        <v>27</v>
      </c>
      <c r="E62" s="10">
        <v>164</v>
      </c>
      <c r="F62" s="22">
        <v>1099</v>
      </c>
      <c r="G62" s="3"/>
    </row>
    <row r="63" spans="1:7" ht="12.75">
      <c r="A63" s="247"/>
      <c r="B63" s="209" t="s">
        <v>200</v>
      </c>
      <c r="C63" s="10">
        <v>349</v>
      </c>
      <c r="D63" s="31">
        <v>0</v>
      </c>
      <c r="E63" s="10">
        <v>26</v>
      </c>
      <c r="F63" s="22">
        <v>375</v>
      </c>
      <c r="G63" s="3"/>
    </row>
    <row r="64" spans="1:7" ht="12.75">
      <c r="A64" s="247"/>
      <c r="B64" s="209" t="s">
        <v>201</v>
      </c>
      <c r="C64" s="10">
        <v>293</v>
      </c>
      <c r="D64" s="31">
        <v>0</v>
      </c>
      <c r="E64" s="10">
        <v>33</v>
      </c>
      <c r="F64" s="22">
        <v>326</v>
      </c>
      <c r="G64" s="3"/>
    </row>
    <row r="65" spans="1:7" ht="12.75">
      <c r="A65" s="247"/>
      <c r="B65" s="209" t="s">
        <v>202</v>
      </c>
      <c r="C65" s="10">
        <v>169</v>
      </c>
      <c r="D65" s="31">
        <v>0</v>
      </c>
      <c r="E65" s="10">
        <v>6</v>
      </c>
      <c r="F65" s="22">
        <v>175</v>
      </c>
      <c r="G65" s="3"/>
    </row>
    <row r="66" spans="1:7" ht="12.75">
      <c r="A66" s="247"/>
      <c r="B66" s="209" t="s">
        <v>203</v>
      </c>
      <c r="C66" s="10">
        <v>1891</v>
      </c>
      <c r="D66" s="31">
        <v>292</v>
      </c>
      <c r="E66" s="10">
        <v>422</v>
      </c>
      <c r="F66" s="22">
        <v>2605</v>
      </c>
      <c r="G66" s="3"/>
    </row>
    <row r="67" spans="1:7" ht="12.75">
      <c r="A67" s="247"/>
      <c r="B67" s="209" t="s">
        <v>204</v>
      </c>
      <c r="C67" s="10">
        <v>431</v>
      </c>
      <c r="D67" s="31">
        <v>10</v>
      </c>
      <c r="E67" s="10">
        <v>73</v>
      </c>
      <c r="F67" s="22">
        <v>514</v>
      </c>
      <c r="G67" s="3"/>
    </row>
    <row r="68" spans="1:7" ht="12.75">
      <c r="A68" s="247"/>
      <c r="B68" s="209" t="s">
        <v>205</v>
      </c>
      <c r="C68" s="10">
        <v>672</v>
      </c>
      <c r="D68" s="31">
        <v>4</v>
      </c>
      <c r="E68" s="10">
        <v>409</v>
      </c>
      <c r="F68" s="22">
        <v>1085</v>
      </c>
      <c r="G68" s="3"/>
    </row>
    <row r="69" spans="1:7" ht="12.75">
      <c r="A69" s="247"/>
      <c r="B69" s="209" t="s">
        <v>206</v>
      </c>
      <c r="C69" s="10">
        <v>209</v>
      </c>
      <c r="D69" s="31">
        <v>4</v>
      </c>
      <c r="E69" s="10">
        <v>30</v>
      </c>
      <c r="F69" s="22">
        <v>243</v>
      </c>
      <c r="G69" s="3"/>
    </row>
    <row r="70" spans="1:7" ht="12.75">
      <c r="A70" s="247"/>
      <c r="B70" s="209" t="s">
        <v>207</v>
      </c>
      <c r="C70" s="10">
        <v>231</v>
      </c>
      <c r="D70" s="31">
        <v>5</v>
      </c>
      <c r="E70" s="10">
        <v>23</v>
      </c>
      <c r="F70" s="22">
        <v>259</v>
      </c>
      <c r="G70" s="3"/>
    </row>
    <row r="71" spans="1:7" ht="12.75">
      <c r="A71" s="246" t="s">
        <v>108</v>
      </c>
      <c r="B71" s="167"/>
      <c r="C71" s="56" t="s">
        <v>23</v>
      </c>
      <c r="D71" s="57" t="s">
        <v>23</v>
      </c>
      <c r="E71" s="56" t="s">
        <v>23</v>
      </c>
      <c r="F71" s="55" t="s">
        <v>23</v>
      </c>
      <c r="G71" s="3"/>
    </row>
  </sheetData>
  <mergeCells count="1">
    <mergeCell ref="A11:B11"/>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1" max="255" man="1"/>
  </rowBreaks>
</worksheet>
</file>

<file path=xl/worksheets/sheet4.xml><?xml version="1.0" encoding="utf-8"?>
<worksheet xmlns="http://schemas.openxmlformats.org/spreadsheetml/2006/main" xmlns:r="http://schemas.openxmlformats.org/officeDocument/2006/relationships">
  <dimension ref="A1:L70"/>
  <sheetViews>
    <sheetView workbookViewId="0" topLeftCell="A1">
      <selection activeCell="K4" sqref="K4"/>
    </sheetView>
  </sheetViews>
  <sheetFormatPr defaultColWidth="11.421875" defaultRowHeight="12.75"/>
  <cols>
    <col min="1" max="1" width="1.7109375" style="0" customWidth="1"/>
    <col min="2" max="2" width="17.57421875" style="0" customWidth="1"/>
    <col min="3" max="3" width="11.421875" style="148" customWidth="1"/>
  </cols>
  <sheetData>
    <row r="1" spans="1:11" ht="12.75">
      <c r="A1" s="2" t="s">
        <v>122</v>
      </c>
      <c r="B1" s="2"/>
      <c r="C1" s="144"/>
      <c r="D1" s="3"/>
      <c r="E1" s="3"/>
      <c r="F1" s="3"/>
      <c r="G1" s="3"/>
      <c r="H1" s="3"/>
      <c r="I1" s="3"/>
      <c r="J1" s="3"/>
      <c r="K1" s="3"/>
    </row>
    <row r="2" spans="1:11" ht="12.75">
      <c r="A2" s="2" t="s">
        <v>22</v>
      </c>
      <c r="B2" s="2"/>
      <c r="I2" s="3"/>
      <c r="J2" s="3"/>
      <c r="K2" s="3"/>
    </row>
    <row r="3" spans="1:10" ht="12.75">
      <c r="A3" s="62" t="s">
        <v>11</v>
      </c>
      <c r="B3" s="62"/>
      <c r="C3" s="62"/>
      <c r="D3" s="62"/>
      <c r="E3" s="62"/>
      <c r="F3" s="62"/>
      <c r="G3" s="62"/>
      <c r="H3" s="62"/>
      <c r="I3" s="3" t="s">
        <v>1</v>
      </c>
      <c r="J3" s="3" t="s">
        <v>1</v>
      </c>
    </row>
    <row r="4" spans="1:11" ht="3" customHeight="1">
      <c r="A4" s="200"/>
      <c r="B4" s="208"/>
      <c r="C4" s="197"/>
      <c r="D4" s="198"/>
      <c r="E4" s="198"/>
      <c r="F4" s="198"/>
      <c r="G4" s="198"/>
      <c r="H4" s="198"/>
      <c r="I4" s="198"/>
      <c r="J4" s="199"/>
      <c r="K4" s="88"/>
    </row>
    <row r="5" spans="1:11" ht="12.75">
      <c r="A5" s="207" t="s">
        <v>15</v>
      </c>
      <c r="B5" s="222"/>
      <c r="C5" s="281" t="s">
        <v>61</v>
      </c>
      <c r="D5" s="279"/>
      <c r="E5" s="279"/>
      <c r="F5" s="279"/>
      <c r="G5" s="279"/>
      <c r="H5" s="279"/>
      <c r="I5" s="279"/>
      <c r="J5" s="280"/>
      <c r="K5" s="105" t="s">
        <v>37</v>
      </c>
    </row>
    <row r="6" spans="1:11" ht="12.75">
      <c r="A6" s="189"/>
      <c r="B6" s="24" t="s">
        <v>158</v>
      </c>
      <c r="C6" s="34" t="s">
        <v>47</v>
      </c>
      <c r="D6" s="35" t="s">
        <v>48</v>
      </c>
      <c r="E6" s="36" t="s">
        <v>49</v>
      </c>
      <c r="F6" s="35" t="s">
        <v>50</v>
      </c>
      <c r="G6" s="36" t="s">
        <v>51</v>
      </c>
      <c r="H6" s="35" t="s">
        <v>52</v>
      </c>
      <c r="I6" s="37" t="s">
        <v>53</v>
      </c>
      <c r="J6" s="38" t="s">
        <v>54</v>
      </c>
      <c r="K6" s="106" t="s">
        <v>60</v>
      </c>
    </row>
    <row r="7" spans="1:12" ht="12.75">
      <c r="A7" s="25"/>
      <c r="B7" s="7"/>
      <c r="C7" s="34" t="s">
        <v>17</v>
      </c>
      <c r="D7" s="35" t="s">
        <v>18</v>
      </c>
      <c r="E7" s="35" t="s">
        <v>18</v>
      </c>
      <c r="F7" s="35" t="s">
        <v>18</v>
      </c>
      <c r="G7" s="35" t="s">
        <v>18</v>
      </c>
      <c r="H7" s="35" t="s">
        <v>18</v>
      </c>
      <c r="I7" s="35" t="s">
        <v>18</v>
      </c>
      <c r="J7" s="38" t="s">
        <v>19</v>
      </c>
      <c r="K7" s="106" t="s">
        <v>59</v>
      </c>
      <c r="L7" t="s">
        <v>1</v>
      </c>
    </row>
    <row r="8" spans="1:11" ht="3" customHeight="1">
      <c r="A8" s="25" t="s">
        <v>43</v>
      </c>
      <c r="B8" s="24"/>
      <c r="C8" s="36"/>
      <c r="D8" s="35"/>
      <c r="E8" s="36"/>
      <c r="F8" s="35"/>
      <c r="G8" s="36"/>
      <c r="H8" s="35"/>
      <c r="I8" s="35"/>
      <c r="J8" s="38"/>
      <c r="K8" s="90"/>
    </row>
    <row r="9" spans="1:11" ht="6" customHeight="1">
      <c r="A9" s="220" t="s">
        <v>43</v>
      </c>
      <c r="B9" s="63"/>
      <c r="C9" s="216"/>
      <c r="D9" s="45"/>
      <c r="E9" s="44"/>
      <c r="F9" s="45"/>
      <c r="G9" s="44"/>
      <c r="H9" s="45"/>
      <c r="I9" s="45"/>
      <c r="J9" s="63"/>
      <c r="K9" s="63"/>
    </row>
    <row r="10" spans="1:11" ht="24" customHeight="1">
      <c r="A10" s="282" t="s">
        <v>56</v>
      </c>
      <c r="B10" s="283"/>
      <c r="C10" s="150">
        <f aca="true" t="shared" si="0" ref="C10:K10">C12+C27+C36+C44+C51</f>
        <v>60</v>
      </c>
      <c r="D10" s="30">
        <f t="shared" si="0"/>
        <v>706</v>
      </c>
      <c r="E10" s="8">
        <f t="shared" si="0"/>
        <v>1189</v>
      </c>
      <c r="F10" s="30">
        <f t="shared" si="0"/>
        <v>1191</v>
      </c>
      <c r="G10" s="8">
        <f t="shared" si="0"/>
        <v>966</v>
      </c>
      <c r="H10" s="30">
        <f t="shared" si="0"/>
        <v>825</v>
      </c>
      <c r="I10" s="30">
        <f t="shared" si="0"/>
        <v>526</v>
      </c>
      <c r="J10" s="9">
        <f t="shared" si="0"/>
        <v>220</v>
      </c>
      <c r="K10" s="9">
        <f t="shared" si="0"/>
        <v>5683</v>
      </c>
    </row>
    <row r="11" spans="1:11" ht="3" customHeight="1">
      <c r="A11" s="64" t="s">
        <v>43</v>
      </c>
      <c r="B11" s="48"/>
      <c r="C11" s="217" t="s">
        <v>1</v>
      </c>
      <c r="D11" s="47" t="s">
        <v>1</v>
      </c>
      <c r="E11" s="46" t="s">
        <v>1</v>
      </c>
      <c r="F11" s="47" t="s">
        <v>1</v>
      </c>
      <c r="G11" s="46" t="s">
        <v>1</v>
      </c>
      <c r="H11" s="47" t="s">
        <v>1</v>
      </c>
      <c r="I11" s="47" t="s">
        <v>1</v>
      </c>
      <c r="J11" s="48" t="s">
        <v>1</v>
      </c>
      <c r="K11" s="48" t="s">
        <v>1</v>
      </c>
    </row>
    <row r="12" spans="1:11" ht="12.75">
      <c r="A12" s="190" t="s">
        <v>68</v>
      </c>
      <c r="B12" s="51"/>
      <c r="C12" s="218">
        <f>SUM(C13:C25)</f>
        <v>47</v>
      </c>
      <c r="D12" s="50">
        <f aca="true" t="shared" si="1" ref="D12:I12">SUM(D13:D25)</f>
        <v>565</v>
      </c>
      <c r="E12" s="49">
        <f t="shared" si="1"/>
        <v>1012</v>
      </c>
      <c r="F12" s="50">
        <f t="shared" si="1"/>
        <v>996</v>
      </c>
      <c r="G12" s="49">
        <f t="shared" si="1"/>
        <v>769</v>
      </c>
      <c r="H12" s="50">
        <f t="shared" si="1"/>
        <v>646</v>
      </c>
      <c r="I12" s="50">
        <f t="shared" si="1"/>
        <v>401</v>
      </c>
      <c r="J12" s="51">
        <f>SUM(J13:J25)</f>
        <v>174</v>
      </c>
      <c r="K12" s="51">
        <f>SUM(C12:J12)</f>
        <v>4610</v>
      </c>
    </row>
    <row r="13" spans="1:11" ht="12.75">
      <c r="A13" s="189"/>
      <c r="B13" s="54" t="s">
        <v>161</v>
      </c>
      <c r="C13" s="73">
        <v>1</v>
      </c>
      <c r="D13" s="53">
        <v>16</v>
      </c>
      <c r="E13" s="52">
        <v>58</v>
      </c>
      <c r="F13" s="53">
        <v>65</v>
      </c>
      <c r="G13" s="52">
        <v>33</v>
      </c>
      <c r="H13" s="53">
        <v>33</v>
      </c>
      <c r="I13" s="53">
        <v>24</v>
      </c>
      <c r="J13" s="54">
        <v>9</v>
      </c>
      <c r="K13" s="51">
        <v>239</v>
      </c>
    </row>
    <row r="14" spans="1:11" ht="12.75">
      <c r="A14" s="189"/>
      <c r="B14" s="54" t="s">
        <v>162</v>
      </c>
      <c r="C14" s="73">
        <v>5</v>
      </c>
      <c r="D14" s="53">
        <v>71</v>
      </c>
      <c r="E14" s="52">
        <v>163</v>
      </c>
      <c r="F14" s="53">
        <v>154</v>
      </c>
      <c r="G14" s="52">
        <v>110</v>
      </c>
      <c r="H14" s="53">
        <v>76</v>
      </c>
      <c r="I14" s="53">
        <v>54</v>
      </c>
      <c r="J14" s="54">
        <v>17</v>
      </c>
      <c r="K14" s="51">
        <v>650</v>
      </c>
    </row>
    <row r="15" spans="1:11" ht="12.75">
      <c r="A15" s="189"/>
      <c r="B15" s="54" t="s">
        <v>163</v>
      </c>
      <c r="C15" s="73">
        <v>3</v>
      </c>
      <c r="D15" s="53">
        <v>18</v>
      </c>
      <c r="E15" s="52">
        <v>23</v>
      </c>
      <c r="F15" s="53">
        <v>19</v>
      </c>
      <c r="G15" s="52">
        <v>25</v>
      </c>
      <c r="H15" s="53">
        <v>23</v>
      </c>
      <c r="I15" s="53">
        <v>11</v>
      </c>
      <c r="J15" s="54">
        <v>7</v>
      </c>
      <c r="K15" s="51">
        <v>129</v>
      </c>
    </row>
    <row r="16" spans="1:11" ht="12.75">
      <c r="A16" s="189"/>
      <c r="B16" s="54" t="s">
        <v>164</v>
      </c>
      <c r="C16" s="73">
        <v>2</v>
      </c>
      <c r="D16" s="53">
        <v>25</v>
      </c>
      <c r="E16" s="52">
        <v>54</v>
      </c>
      <c r="F16" s="53">
        <v>65</v>
      </c>
      <c r="G16" s="52">
        <v>48</v>
      </c>
      <c r="H16" s="53">
        <v>34</v>
      </c>
      <c r="I16" s="53">
        <v>14</v>
      </c>
      <c r="J16" s="54">
        <v>1</v>
      </c>
      <c r="K16" s="51">
        <v>243</v>
      </c>
    </row>
    <row r="17" spans="1:11" ht="12.75">
      <c r="A17" s="189"/>
      <c r="B17" s="54" t="s">
        <v>165</v>
      </c>
      <c r="C17" s="73">
        <v>2</v>
      </c>
      <c r="D17" s="53">
        <v>42</v>
      </c>
      <c r="E17" s="52">
        <v>65</v>
      </c>
      <c r="F17" s="53">
        <v>49</v>
      </c>
      <c r="G17" s="52">
        <v>47</v>
      </c>
      <c r="H17" s="53">
        <v>51</v>
      </c>
      <c r="I17" s="53">
        <v>25</v>
      </c>
      <c r="J17" s="54">
        <v>13</v>
      </c>
      <c r="K17" s="51">
        <v>294</v>
      </c>
    </row>
    <row r="18" spans="1:11" ht="12.75">
      <c r="A18" s="189"/>
      <c r="B18" s="54" t="s">
        <v>166</v>
      </c>
      <c r="C18" s="73">
        <v>2</v>
      </c>
      <c r="D18" s="53">
        <v>34</v>
      </c>
      <c r="E18" s="52">
        <v>52</v>
      </c>
      <c r="F18" s="53">
        <v>48</v>
      </c>
      <c r="G18" s="52">
        <v>56</v>
      </c>
      <c r="H18" s="53">
        <v>50</v>
      </c>
      <c r="I18" s="53">
        <v>38</v>
      </c>
      <c r="J18" s="54">
        <v>13</v>
      </c>
      <c r="K18" s="51">
        <v>293</v>
      </c>
    </row>
    <row r="19" spans="1:11" ht="12.75">
      <c r="A19" s="189"/>
      <c r="B19" s="54" t="s">
        <v>167</v>
      </c>
      <c r="C19" s="73">
        <v>2</v>
      </c>
      <c r="D19" s="53">
        <v>16</v>
      </c>
      <c r="E19" s="52">
        <v>41</v>
      </c>
      <c r="F19" s="53">
        <v>24</v>
      </c>
      <c r="G19" s="52">
        <v>30</v>
      </c>
      <c r="H19" s="53">
        <v>30</v>
      </c>
      <c r="I19" s="53">
        <v>16</v>
      </c>
      <c r="J19" s="54">
        <v>1</v>
      </c>
      <c r="K19" s="51">
        <v>160</v>
      </c>
    </row>
    <row r="20" spans="1:11" ht="12.75">
      <c r="A20" s="189"/>
      <c r="B20" s="54" t="s">
        <v>168</v>
      </c>
      <c r="C20" s="73">
        <v>17</v>
      </c>
      <c r="D20" s="53">
        <v>166</v>
      </c>
      <c r="E20" s="52">
        <v>260</v>
      </c>
      <c r="F20" s="53">
        <v>231</v>
      </c>
      <c r="G20" s="52">
        <v>180</v>
      </c>
      <c r="H20" s="53">
        <v>131</v>
      </c>
      <c r="I20" s="53">
        <v>94</v>
      </c>
      <c r="J20" s="54">
        <v>63</v>
      </c>
      <c r="K20" s="51">
        <v>1142</v>
      </c>
    </row>
    <row r="21" spans="1:11" ht="12.75">
      <c r="A21" s="189"/>
      <c r="B21" s="54" t="s">
        <v>169</v>
      </c>
      <c r="C21" s="73">
        <v>3</v>
      </c>
      <c r="D21" s="53">
        <v>56</v>
      </c>
      <c r="E21" s="52">
        <v>85</v>
      </c>
      <c r="F21" s="53">
        <v>111</v>
      </c>
      <c r="G21" s="52">
        <v>72</v>
      </c>
      <c r="H21" s="53">
        <v>52</v>
      </c>
      <c r="I21" s="53">
        <v>43</v>
      </c>
      <c r="J21" s="54">
        <v>21</v>
      </c>
      <c r="K21" s="51">
        <v>443</v>
      </c>
    </row>
    <row r="22" spans="1:11" ht="12.75">
      <c r="A22" s="189"/>
      <c r="B22" s="54" t="s">
        <v>170</v>
      </c>
      <c r="C22" s="73">
        <v>5</v>
      </c>
      <c r="D22" s="53">
        <v>74</v>
      </c>
      <c r="E22" s="52">
        <v>142</v>
      </c>
      <c r="F22" s="53">
        <v>149</v>
      </c>
      <c r="G22" s="52">
        <v>103</v>
      </c>
      <c r="H22" s="53">
        <v>69</v>
      </c>
      <c r="I22" s="53">
        <v>36</v>
      </c>
      <c r="J22" s="54">
        <v>13</v>
      </c>
      <c r="K22" s="51">
        <v>591</v>
      </c>
    </row>
    <row r="23" spans="1:11" ht="12.75">
      <c r="A23" s="189"/>
      <c r="B23" s="54" t="s">
        <v>171</v>
      </c>
      <c r="C23" s="73">
        <v>0</v>
      </c>
      <c r="D23" s="53">
        <v>18</v>
      </c>
      <c r="E23" s="52">
        <v>41</v>
      </c>
      <c r="F23" s="53">
        <v>33</v>
      </c>
      <c r="G23" s="52">
        <v>35</v>
      </c>
      <c r="H23" s="53">
        <v>49</v>
      </c>
      <c r="I23" s="53">
        <v>19</v>
      </c>
      <c r="J23" s="54">
        <v>5</v>
      </c>
      <c r="K23" s="51">
        <v>200</v>
      </c>
    </row>
    <row r="24" spans="1:11" ht="12.75">
      <c r="A24" s="189"/>
      <c r="B24" s="54" t="s">
        <v>172</v>
      </c>
      <c r="C24" s="73">
        <v>1</v>
      </c>
      <c r="D24" s="53">
        <v>10</v>
      </c>
      <c r="E24" s="52">
        <v>10</v>
      </c>
      <c r="F24" s="53">
        <v>27</v>
      </c>
      <c r="G24" s="52">
        <v>13</v>
      </c>
      <c r="H24" s="53">
        <v>18</v>
      </c>
      <c r="I24" s="53">
        <v>11</v>
      </c>
      <c r="J24" s="54">
        <v>7</v>
      </c>
      <c r="K24" s="51">
        <v>97</v>
      </c>
    </row>
    <row r="25" spans="1:11" ht="12.75">
      <c r="A25" s="189"/>
      <c r="B25" s="54" t="s">
        <v>173</v>
      </c>
      <c r="C25" s="73">
        <v>4</v>
      </c>
      <c r="D25" s="53">
        <v>19</v>
      </c>
      <c r="E25" s="52">
        <v>18</v>
      </c>
      <c r="F25" s="53">
        <v>21</v>
      </c>
      <c r="G25" s="52">
        <v>17</v>
      </c>
      <c r="H25" s="53">
        <v>30</v>
      </c>
      <c r="I25" s="53">
        <v>16</v>
      </c>
      <c r="J25" s="54">
        <v>4</v>
      </c>
      <c r="K25" s="51">
        <v>129</v>
      </c>
    </row>
    <row r="26" spans="1:11" ht="3" customHeight="1">
      <c r="A26" s="174" t="s">
        <v>43</v>
      </c>
      <c r="B26" s="54"/>
      <c r="C26" s="73"/>
      <c r="D26" s="53"/>
      <c r="E26" s="52"/>
      <c r="F26" s="53"/>
      <c r="G26" s="52"/>
      <c r="H26" s="53"/>
      <c r="I26" s="53"/>
      <c r="J26" s="54"/>
      <c r="K26" s="51"/>
    </row>
    <row r="27" spans="1:11" ht="12.75">
      <c r="A27" s="190" t="s">
        <v>86</v>
      </c>
      <c r="B27" s="51"/>
      <c r="C27" s="218">
        <f>SUM(C28:C34)</f>
        <v>6</v>
      </c>
      <c r="D27" s="50">
        <f aca="true" t="shared" si="2" ref="D27:J27">SUM(D28:D34)</f>
        <v>61</v>
      </c>
      <c r="E27" s="49">
        <f t="shared" si="2"/>
        <v>93</v>
      </c>
      <c r="F27" s="50">
        <f t="shared" si="2"/>
        <v>93</v>
      </c>
      <c r="G27" s="49">
        <f t="shared" si="2"/>
        <v>96</v>
      </c>
      <c r="H27" s="50">
        <f t="shared" si="2"/>
        <v>79</v>
      </c>
      <c r="I27" s="50">
        <f t="shared" si="2"/>
        <v>60</v>
      </c>
      <c r="J27" s="51">
        <f t="shared" si="2"/>
        <v>29</v>
      </c>
      <c r="K27" s="51">
        <f>SUM(C27:J27)</f>
        <v>517</v>
      </c>
    </row>
    <row r="28" spans="1:11" ht="12.75">
      <c r="A28" s="189"/>
      <c r="B28" s="54" t="s">
        <v>174</v>
      </c>
      <c r="C28" s="73">
        <v>1</v>
      </c>
      <c r="D28" s="53">
        <v>21</v>
      </c>
      <c r="E28" s="52">
        <v>23</v>
      </c>
      <c r="F28" s="53">
        <v>16</v>
      </c>
      <c r="G28" s="52">
        <v>22</v>
      </c>
      <c r="H28" s="53">
        <v>14</v>
      </c>
      <c r="I28" s="53">
        <v>10</v>
      </c>
      <c r="J28" s="54">
        <v>5</v>
      </c>
      <c r="K28" s="51">
        <v>112</v>
      </c>
    </row>
    <row r="29" spans="1:11" ht="12.75">
      <c r="A29" s="189"/>
      <c r="B29" s="54" t="s">
        <v>175</v>
      </c>
      <c r="C29" s="73">
        <v>0</v>
      </c>
      <c r="D29" s="53">
        <v>5</v>
      </c>
      <c r="E29" s="52">
        <v>18</v>
      </c>
      <c r="F29" s="53">
        <v>16</v>
      </c>
      <c r="G29" s="52">
        <v>21</v>
      </c>
      <c r="H29" s="53">
        <v>18</v>
      </c>
      <c r="I29" s="53">
        <v>11</v>
      </c>
      <c r="J29" s="54">
        <v>6</v>
      </c>
      <c r="K29" s="51">
        <v>95</v>
      </c>
    </row>
    <row r="30" spans="1:11" ht="12.75">
      <c r="A30" s="189"/>
      <c r="B30" s="54" t="s">
        <v>176</v>
      </c>
      <c r="C30" s="73">
        <v>0</v>
      </c>
      <c r="D30" s="53">
        <v>2</v>
      </c>
      <c r="E30" s="52">
        <v>2</v>
      </c>
      <c r="F30" s="53">
        <v>4</v>
      </c>
      <c r="G30" s="52">
        <v>1</v>
      </c>
      <c r="H30" s="53">
        <v>4</v>
      </c>
      <c r="I30" s="53">
        <v>5</v>
      </c>
      <c r="J30" s="54">
        <v>1</v>
      </c>
      <c r="K30" s="51">
        <v>19</v>
      </c>
    </row>
    <row r="31" spans="1:11" ht="12.75">
      <c r="A31" s="189"/>
      <c r="B31" s="54" t="s">
        <v>177</v>
      </c>
      <c r="C31" s="73">
        <v>4</v>
      </c>
      <c r="D31" s="53">
        <v>7</v>
      </c>
      <c r="E31" s="52">
        <v>11</v>
      </c>
      <c r="F31" s="53">
        <v>7</v>
      </c>
      <c r="G31" s="52">
        <v>13</v>
      </c>
      <c r="H31" s="53">
        <v>16</v>
      </c>
      <c r="I31" s="53">
        <v>13</v>
      </c>
      <c r="J31" s="54">
        <v>7</v>
      </c>
      <c r="K31" s="51">
        <v>78</v>
      </c>
    </row>
    <row r="32" spans="1:11" ht="12.75">
      <c r="A32" s="189"/>
      <c r="B32" s="54" t="s">
        <v>178</v>
      </c>
      <c r="C32" s="73">
        <v>0</v>
      </c>
      <c r="D32" s="53">
        <v>7</v>
      </c>
      <c r="E32" s="52">
        <v>7</v>
      </c>
      <c r="F32" s="53">
        <v>14</v>
      </c>
      <c r="G32" s="52">
        <v>11</v>
      </c>
      <c r="H32" s="53">
        <v>8</v>
      </c>
      <c r="I32" s="53">
        <v>4</v>
      </c>
      <c r="J32" s="54">
        <v>2</v>
      </c>
      <c r="K32" s="51">
        <v>53</v>
      </c>
    </row>
    <row r="33" spans="1:11" ht="12.75">
      <c r="A33" s="189"/>
      <c r="B33" s="54" t="s">
        <v>179</v>
      </c>
      <c r="C33" s="73">
        <v>1</v>
      </c>
      <c r="D33" s="53">
        <v>5</v>
      </c>
      <c r="E33" s="52">
        <v>10</v>
      </c>
      <c r="F33" s="53">
        <v>12</v>
      </c>
      <c r="G33" s="52">
        <v>8</v>
      </c>
      <c r="H33" s="53">
        <v>7</v>
      </c>
      <c r="I33" s="53">
        <v>8</v>
      </c>
      <c r="J33" s="54">
        <v>4</v>
      </c>
      <c r="K33" s="51">
        <v>55</v>
      </c>
    </row>
    <row r="34" spans="1:11" ht="12.75">
      <c r="A34" s="189"/>
      <c r="B34" s="54" t="s">
        <v>180</v>
      </c>
      <c r="C34" s="73">
        <v>0</v>
      </c>
      <c r="D34" s="53">
        <v>14</v>
      </c>
      <c r="E34" s="52">
        <v>22</v>
      </c>
      <c r="F34" s="53">
        <v>24</v>
      </c>
      <c r="G34" s="52">
        <v>20</v>
      </c>
      <c r="H34" s="53">
        <v>12</v>
      </c>
      <c r="I34" s="53">
        <v>9</v>
      </c>
      <c r="J34" s="54">
        <v>4</v>
      </c>
      <c r="K34" s="51">
        <v>105</v>
      </c>
    </row>
    <row r="35" spans="1:11" ht="3" customHeight="1">
      <c r="A35" s="174" t="s">
        <v>43</v>
      </c>
      <c r="B35" s="54"/>
      <c r="C35" s="73"/>
      <c r="D35" s="53"/>
      <c r="E35" s="52"/>
      <c r="F35" s="53"/>
      <c r="G35" s="52"/>
      <c r="H35" s="53"/>
      <c r="I35" s="53"/>
      <c r="J35" s="54"/>
      <c r="K35" s="51"/>
    </row>
    <row r="36" spans="1:11" ht="12.75">
      <c r="A36" s="190" t="s">
        <v>88</v>
      </c>
      <c r="B36" s="51"/>
      <c r="C36" s="218">
        <f>SUM(C37:C42)</f>
        <v>4</v>
      </c>
      <c r="D36" s="50">
        <f aca="true" t="shared" si="3" ref="D36:J36">SUM(D37:D42)</f>
        <v>16</v>
      </c>
      <c r="E36" s="49">
        <f t="shared" si="3"/>
        <v>22</v>
      </c>
      <c r="F36" s="50">
        <f t="shared" si="3"/>
        <v>29</v>
      </c>
      <c r="G36" s="49">
        <f t="shared" si="3"/>
        <v>24</v>
      </c>
      <c r="H36" s="50">
        <f t="shared" si="3"/>
        <v>26</v>
      </c>
      <c r="I36" s="50">
        <f t="shared" si="3"/>
        <v>18</v>
      </c>
      <c r="J36" s="51">
        <f t="shared" si="3"/>
        <v>3</v>
      </c>
      <c r="K36" s="51">
        <f>SUM(C36:J36)</f>
        <v>142</v>
      </c>
    </row>
    <row r="37" spans="1:11" ht="12.75">
      <c r="A37" s="189"/>
      <c r="B37" s="54" t="s">
        <v>181</v>
      </c>
      <c r="C37" s="73">
        <v>0</v>
      </c>
      <c r="D37" s="53">
        <v>0</v>
      </c>
      <c r="E37" s="52">
        <v>0</v>
      </c>
      <c r="F37" s="53">
        <v>3</v>
      </c>
      <c r="G37" s="52">
        <v>2</v>
      </c>
      <c r="H37" s="53">
        <v>3</v>
      </c>
      <c r="I37" s="53">
        <v>0</v>
      </c>
      <c r="J37" s="54">
        <v>1</v>
      </c>
      <c r="K37" s="51">
        <v>9</v>
      </c>
    </row>
    <row r="38" spans="1:11" ht="12.75">
      <c r="A38" s="189"/>
      <c r="B38" s="54" t="s">
        <v>182</v>
      </c>
      <c r="C38" s="73">
        <v>2</v>
      </c>
      <c r="D38" s="53">
        <v>4</v>
      </c>
      <c r="E38" s="52">
        <v>6</v>
      </c>
      <c r="F38" s="53">
        <v>6</v>
      </c>
      <c r="G38" s="52">
        <v>5</v>
      </c>
      <c r="H38" s="53">
        <v>4</v>
      </c>
      <c r="I38" s="53">
        <v>4</v>
      </c>
      <c r="J38" s="54">
        <v>1</v>
      </c>
      <c r="K38" s="51">
        <v>32</v>
      </c>
    </row>
    <row r="39" spans="1:11" ht="12.75">
      <c r="A39" s="189"/>
      <c r="B39" s="54" t="s">
        <v>183</v>
      </c>
      <c r="C39" s="73">
        <v>2</v>
      </c>
      <c r="D39" s="53">
        <v>5</v>
      </c>
      <c r="E39" s="52">
        <v>8</v>
      </c>
      <c r="F39" s="53">
        <v>6</v>
      </c>
      <c r="G39" s="52">
        <v>9</v>
      </c>
      <c r="H39" s="53">
        <v>7</v>
      </c>
      <c r="I39" s="53">
        <v>4</v>
      </c>
      <c r="J39" s="54">
        <v>1</v>
      </c>
      <c r="K39" s="51">
        <v>42</v>
      </c>
    </row>
    <row r="40" spans="1:11" ht="12.75">
      <c r="A40" s="189"/>
      <c r="B40" s="54" t="s">
        <v>184</v>
      </c>
      <c r="C40" s="73">
        <v>0</v>
      </c>
      <c r="D40" s="53">
        <v>0</v>
      </c>
      <c r="E40" s="52">
        <v>1</v>
      </c>
      <c r="F40" s="53">
        <v>0</v>
      </c>
      <c r="G40" s="52">
        <v>3</v>
      </c>
      <c r="H40" s="53">
        <v>1</v>
      </c>
      <c r="I40" s="53">
        <v>2</v>
      </c>
      <c r="J40" s="54">
        <v>0</v>
      </c>
      <c r="K40" s="51">
        <v>7</v>
      </c>
    </row>
    <row r="41" spans="1:11" ht="12.75">
      <c r="A41" s="189"/>
      <c r="B41" s="54" t="s">
        <v>185</v>
      </c>
      <c r="C41" s="73">
        <v>0</v>
      </c>
      <c r="D41" s="53">
        <v>3</v>
      </c>
      <c r="E41" s="52">
        <v>0</v>
      </c>
      <c r="F41" s="53">
        <v>2</v>
      </c>
      <c r="G41" s="52">
        <v>0</v>
      </c>
      <c r="H41" s="53">
        <v>2</v>
      </c>
      <c r="I41" s="53">
        <v>2</v>
      </c>
      <c r="J41" s="54">
        <v>0</v>
      </c>
      <c r="K41" s="51">
        <v>9</v>
      </c>
    </row>
    <row r="42" spans="1:11" ht="12.75">
      <c r="A42" s="189"/>
      <c r="B42" s="54" t="s">
        <v>186</v>
      </c>
      <c r="C42" s="73">
        <v>0</v>
      </c>
      <c r="D42" s="53">
        <v>4</v>
      </c>
      <c r="E42" s="52">
        <v>7</v>
      </c>
      <c r="F42" s="53">
        <v>12</v>
      </c>
      <c r="G42" s="52">
        <v>5</v>
      </c>
      <c r="H42" s="53">
        <v>9</v>
      </c>
      <c r="I42" s="53">
        <v>6</v>
      </c>
      <c r="J42" s="54">
        <v>0</v>
      </c>
      <c r="K42" s="51">
        <v>43</v>
      </c>
    </row>
    <row r="43" spans="1:11" ht="4.5" customHeight="1">
      <c r="A43" s="203" t="s">
        <v>43</v>
      </c>
      <c r="B43" s="58"/>
      <c r="C43" s="147"/>
      <c r="D43" s="57"/>
      <c r="E43" s="56"/>
      <c r="F43" s="57"/>
      <c r="G43" s="56"/>
      <c r="H43" s="57"/>
      <c r="I43" s="57"/>
      <c r="J43" s="58"/>
      <c r="K43" s="221"/>
    </row>
    <row r="44" spans="1:11" ht="12.75">
      <c r="A44" s="190" t="s">
        <v>89</v>
      </c>
      <c r="B44" s="51"/>
      <c r="C44" s="218">
        <f>SUM(C45:C49)</f>
        <v>2</v>
      </c>
      <c r="D44" s="50">
        <f aca="true" t="shared" si="4" ref="D44:J44">SUM(D45:D49)</f>
        <v>23</v>
      </c>
      <c r="E44" s="49">
        <f t="shared" si="4"/>
        <v>27</v>
      </c>
      <c r="F44" s="50">
        <f t="shared" si="4"/>
        <v>29</v>
      </c>
      <c r="G44" s="49">
        <f t="shared" si="4"/>
        <v>26</v>
      </c>
      <c r="H44" s="50">
        <f t="shared" si="4"/>
        <v>29</v>
      </c>
      <c r="I44" s="50">
        <f t="shared" si="4"/>
        <v>21</v>
      </c>
      <c r="J44" s="51">
        <f t="shared" si="4"/>
        <v>7</v>
      </c>
      <c r="K44" s="51">
        <f>SUM(C44:J44)</f>
        <v>164</v>
      </c>
    </row>
    <row r="45" spans="1:11" ht="12.75">
      <c r="A45" s="189"/>
      <c r="B45" s="54" t="s">
        <v>187</v>
      </c>
      <c r="C45" s="73">
        <v>1</v>
      </c>
      <c r="D45" s="53">
        <v>4</v>
      </c>
      <c r="E45" s="52">
        <v>6</v>
      </c>
      <c r="F45" s="53">
        <v>4</v>
      </c>
      <c r="G45" s="52">
        <v>4</v>
      </c>
      <c r="H45" s="53">
        <v>2</v>
      </c>
      <c r="I45" s="53">
        <v>1</v>
      </c>
      <c r="J45" s="54">
        <v>1</v>
      </c>
      <c r="K45" s="51">
        <v>23</v>
      </c>
    </row>
    <row r="46" spans="1:11" ht="12.75">
      <c r="A46" s="189"/>
      <c r="B46" s="54" t="s">
        <v>188</v>
      </c>
      <c r="C46" s="73">
        <v>0</v>
      </c>
      <c r="D46" s="53">
        <v>2</v>
      </c>
      <c r="E46" s="52">
        <v>1</v>
      </c>
      <c r="F46" s="53">
        <v>1</v>
      </c>
      <c r="G46" s="52">
        <v>1</v>
      </c>
      <c r="H46" s="53">
        <v>0</v>
      </c>
      <c r="I46" s="53">
        <v>1</v>
      </c>
      <c r="J46" s="54">
        <v>0</v>
      </c>
      <c r="K46" s="51">
        <v>6</v>
      </c>
    </row>
    <row r="47" spans="1:11" ht="12.75">
      <c r="A47" s="189"/>
      <c r="B47" s="54" t="s">
        <v>189</v>
      </c>
      <c r="C47" s="73">
        <v>1</v>
      </c>
      <c r="D47" s="53">
        <v>3</v>
      </c>
      <c r="E47" s="52">
        <v>4</v>
      </c>
      <c r="F47" s="53">
        <v>4</v>
      </c>
      <c r="G47" s="52">
        <v>3</v>
      </c>
      <c r="H47" s="53">
        <v>5</v>
      </c>
      <c r="I47" s="53">
        <v>4</v>
      </c>
      <c r="J47" s="54">
        <v>1</v>
      </c>
      <c r="K47" s="51">
        <v>25</v>
      </c>
    </row>
    <row r="48" spans="1:11" ht="12.75">
      <c r="A48" s="189"/>
      <c r="B48" s="54" t="s">
        <v>190</v>
      </c>
      <c r="C48" s="73">
        <v>0</v>
      </c>
      <c r="D48" s="53">
        <v>6</v>
      </c>
      <c r="E48" s="52">
        <v>8</v>
      </c>
      <c r="F48" s="53">
        <v>12</v>
      </c>
      <c r="G48" s="52">
        <v>8</v>
      </c>
      <c r="H48" s="53">
        <v>8</v>
      </c>
      <c r="I48" s="53">
        <v>7</v>
      </c>
      <c r="J48" s="54">
        <v>2</v>
      </c>
      <c r="K48" s="51">
        <v>51</v>
      </c>
    </row>
    <row r="49" spans="1:11" ht="12.75">
      <c r="A49" s="189"/>
      <c r="B49" s="54" t="s">
        <v>191</v>
      </c>
      <c r="C49" s="73">
        <v>0</v>
      </c>
      <c r="D49" s="53">
        <v>8</v>
      </c>
      <c r="E49" s="52">
        <v>8</v>
      </c>
      <c r="F49" s="53">
        <v>8</v>
      </c>
      <c r="G49" s="52">
        <v>10</v>
      </c>
      <c r="H49" s="53">
        <v>14</v>
      </c>
      <c r="I49" s="53">
        <v>8</v>
      </c>
      <c r="J49" s="54">
        <v>3</v>
      </c>
      <c r="K49" s="51">
        <v>59</v>
      </c>
    </row>
    <row r="50" spans="1:11" ht="6" customHeight="1">
      <c r="A50" s="174" t="s">
        <v>43</v>
      </c>
      <c r="B50" s="54"/>
      <c r="C50" s="73"/>
      <c r="D50" s="53"/>
      <c r="E50" s="52"/>
      <c r="F50" s="53"/>
      <c r="G50" s="52"/>
      <c r="H50" s="53"/>
      <c r="I50" s="53"/>
      <c r="J50" s="54"/>
      <c r="K50" s="51"/>
    </row>
    <row r="51" spans="1:11" ht="12.75">
      <c r="A51" s="190" t="s">
        <v>90</v>
      </c>
      <c r="B51" s="51"/>
      <c r="C51" s="218">
        <f>SUM(C52:C68)</f>
        <v>1</v>
      </c>
      <c r="D51" s="50">
        <f aca="true" t="shared" si="5" ref="D51:J51">SUM(D52:D68)</f>
        <v>41</v>
      </c>
      <c r="E51" s="49">
        <f t="shared" si="5"/>
        <v>35</v>
      </c>
      <c r="F51" s="50">
        <f t="shared" si="5"/>
        <v>44</v>
      </c>
      <c r="G51" s="49">
        <f t="shared" si="5"/>
        <v>51</v>
      </c>
      <c r="H51" s="50">
        <f t="shared" si="5"/>
        <v>45</v>
      </c>
      <c r="I51" s="50">
        <f t="shared" si="5"/>
        <v>26</v>
      </c>
      <c r="J51" s="51">
        <f t="shared" si="5"/>
        <v>7</v>
      </c>
      <c r="K51" s="51">
        <f>SUM(C51:J51)</f>
        <v>250</v>
      </c>
    </row>
    <row r="52" spans="1:11" ht="12.75">
      <c r="A52" s="189"/>
      <c r="B52" s="54" t="s">
        <v>192</v>
      </c>
      <c r="C52" s="73">
        <v>0</v>
      </c>
      <c r="D52" s="53">
        <v>1</v>
      </c>
      <c r="E52" s="52">
        <v>4</v>
      </c>
      <c r="F52" s="53">
        <v>3</v>
      </c>
      <c r="G52" s="52">
        <v>1</v>
      </c>
      <c r="H52" s="53">
        <v>2</v>
      </c>
      <c r="I52" s="53">
        <v>1</v>
      </c>
      <c r="J52" s="54">
        <v>1</v>
      </c>
      <c r="K52" s="51">
        <v>13</v>
      </c>
    </row>
    <row r="53" spans="1:11" ht="12.75">
      <c r="A53" s="189"/>
      <c r="B53" s="54" t="s">
        <v>193</v>
      </c>
      <c r="C53" s="73">
        <v>0</v>
      </c>
      <c r="D53" s="53">
        <v>3</v>
      </c>
      <c r="E53" s="52">
        <v>3</v>
      </c>
      <c r="F53" s="53">
        <v>2</v>
      </c>
      <c r="G53" s="52">
        <v>2</v>
      </c>
      <c r="H53" s="53">
        <v>2</v>
      </c>
      <c r="I53" s="53">
        <v>0</v>
      </c>
      <c r="J53" s="54">
        <v>2</v>
      </c>
      <c r="K53" s="51">
        <v>14</v>
      </c>
    </row>
    <row r="54" spans="1:11" ht="12.75">
      <c r="A54" s="189"/>
      <c r="B54" s="54" t="s">
        <v>194</v>
      </c>
      <c r="C54" s="73">
        <v>0</v>
      </c>
      <c r="D54" s="53">
        <v>2</v>
      </c>
      <c r="E54" s="52">
        <v>1</v>
      </c>
      <c r="F54" s="53">
        <v>3</v>
      </c>
      <c r="G54" s="52">
        <v>4</v>
      </c>
      <c r="H54" s="53">
        <v>2</v>
      </c>
      <c r="I54" s="53">
        <v>4</v>
      </c>
      <c r="J54" s="54">
        <v>0</v>
      </c>
      <c r="K54" s="51">
        <v>16</v>
      </c>
    </row>
    <row r="55" spans="1:11" ht="12.75">
      <c r="A55" s="189"/>
      <c r="B55" s="54" t="s">
        <v>195</v>
      </c>
      <c r="C55" s="73">
        <v>0</v>
      </c>
      <c r="D55" s="53">
        <v>2</v>
      </c>
      <c r="E55" s="52">
        <v>1</v>
      </c>
      <c r="F55" s="53">
        <v>1</v>
      </c>
      <c r="G55" s="52">
        <v>0</v>
      </c>
      <c r="H55" s="53">
        <v>4</v>
      </c>
      <c r="I55" s="53">
        <v>0</v>
      </c>
      <c r="J55" s="54">
        <v>0</v>
      </c>
      <c r="K55" s="51">
        <v>8</v>
      </c>
    </row>
    <row r="56" spans="1:11" ht="12.75">
      <c r="A56" s="189"/>
      <c r="B56" s="54" t="s">
        <v>145</v>
      </c>
      <c r="C56" s="73">
        <v>0</v>
      </c>
      <c r="D56" s="53">
        <v>1</v>
      </c>
      <c r="E56" s="52">
        <v>0</v>
      </c>
      <c r="F56" s="53">
        <v>4</v>
      </c>
      <c r="G56" s="52">
        <v>4</v>
      </c>
      <c r="H56" s="53">
        <v>4</v>
      </c>
      <c r="I56" s="53">
        <v>3</v>
      </c>
      <c r="J56" s="54">
        <v>0</v>
      </c>
      <c r="K56" s="51">
        <v>16</v>
      </c>
    </row>
    <row r="57" spans="1:11" ht="12.75">
      <c r="A57" s="189"/>
      <c r="B57" s="54" t="s">
        <v>196</v>
      </c>
      <c r="C57" s="73">
        <v>0</v>
      </c>
      <c r="D57" s="53">
        <v>7</v>
      </c>
      <c r="E57" s="52">
        <v>5</v>
      </c>
      <c r="F57" s="53">
        <v>11</v>
      </c>
      <c r="G57" s="52">
        <v>6</v>
      </c>
      <c r="H57" s="53">
        <v>3</v>
      </c>
      <c r="I57" s="53">
        <v>1</v>
      </c>
      <c r="J57" s="54">
        <v>0</v>
      </c>
      <c r="K57" s="51">
        <v>33</v>
      </c>
    </row>
    <row r="58" spans="1:11" ht="12.75">
      <c r="A58" s="189"/>
      <c r="B58" s="54" t="s">
        <v>197</v>
      </c>
      <c r="C58" s="73">
        <v>0</v>
      </c>
      <c r="D58" s="53">
        <v>0</v>
      </c>
      <c r="E58" s="52">
        <v>1</v>
      </c>
      <c r="F58" s="53">
        <v>0</v>
      </c>
      <c r="G58" s="52">
        <v>1</v>
      </c>
      <c r="H58" s="53">
        <v>0</v>
      </c>
      <c r="I58" s="53">
        <v>0</v>
      </c>
      <c r="J58" s="54">
        <v>0</v>
      </c>
      <c r="K58" s="51">
        <v>2</v>
      </c>
    </row>
    <row r="59" spans="1:11" ht="12.75">
      <c r="A59" s="189"/>
      <c r="B59" s="54" t="s">
        <v>198</v>
      </c>
      <c r="C59" s="73">
        <v>1</v>
      </c>
      <c r="D59" s="53">
        <v>1</v>
      </c>
      <c r="E59" s="52">
        <v>1</v>
      </c>
      <c r="F59" s="53">
        <v>1</v>
      </c>
      <c r="G59" s="52">
        <v>6</v>
      </c>
      <c r="H59" s="53">
        <v>2</v>
      </c>
      <c r="I59" s="53">
        <v>2</v>
      </c>
      <c r="J59" s="54">
        <v>2</v>
      </c>
      <c r="K59" s="51">
        <v>16</v>
      </c>
    </row>
    <row r="60" spans="1:11" ht="12.75">
      <c r="A60" s="189"/>
      <c r="B60" s="54" t="s">
        <v>199</v>
      </c>
      <c r="C60" s="73">
        <v>0</v>
      </c>
      <c r="D60" s="53">
        <v>6</v>
      </c>
      <c r="E60" s="52">
        <v>3</v>
      </c>
      <c r="F60" s="53">
        <v>3</v>
      </c>
      <c r="G60" s="52">
        <v>2</v>
      </c>
      <c r="H60" s="53">
        <v>2</v>
      </c>
      <c r="I60" s="53">
        <v>0</v>
      </c>
      <c r="J60" s="54">
        <v>1</v>
      </c>
      <c r="K60" s="51">
        <v>17</v>
      </c>
    </row>
    <row r="61" spans="1:11" ht="12.75">
      <c r="A61" s="189"/>
      <c r="B61" s="54" t="s">
        <v>200</v>
      </c>
      <c r="C61" s="73">
        <v>0</v>
      </c>
      <c r="D61" s="53">
        <v>3</v>
      </c>
      <c r="E61" s="52">
        <v>0</v>
      </c>
      <c r="F61" s="53">
        <v>0</v>
      </c>
      <c r="G61" s="52">
        <v>2</v>
      </c>
      <c r="H61" s="53">
        <v>3</v>
      </c>
      <c r="I61" s="53">
        <v>0</v>
      </c>
      <c r="J61" s="54">
        <v>0</v>
      </c>
      <c r="K61" s="51">
        <v>8</v>
      </c>
    </row>
    <row r="62" spans="1:11" ht="12.75">
      <c r="A62" s="189"/>
      <c r="B62" s="54" t="s">
        <v>201</v>
      </c>
      <c r="C62" s="73">
        <v>0</v>
      </c>
      <c r="D62" s="53">
        <v>3</v>
      </c>
      <c r="E62" s="52">
        <v>0</v>
      </c>
      <c r="F62" s="53">
        <v>0</v>
      </c>
      <c r="G62" s="52">
        <v>1</v>
      </c>
      <c r="H62" s="53">
        <v>1</v>
      </c>
      <c r="I62" s="53">
        <v>2</v>
      </c>
      <c r="J62" s="54">
        <v>0</v>
      </c>
      <c r="K62" s="51">
        <v>7</v>
      </c>
    </row>
    <row r="63" spans="1:11" ht="12.75">
      <c r="A63" s="189"/>
      <c r="B63" s="54" t="s">
        <v>202</v>
      </c>
      <c r="C63" s="73">
        <v>0</v>
      </c>
      <c r="D63" s="53">
        <v>1</v>
      </c>
      <c r="E63" s="52">
        <v>0</v>
      </c>
      <c r="F63" s="53">
        <v>1</v>
      </c>
      <c r="G63" s="52">
        <v>0</v>
      </c>
      <c r="H63" s="53">
        <v>0</v>
      </c>
      <c r="I63" s="53">
        <v>1</v>
      </c>
      <c r="J63" s="54">
        <v>1</v>
      </c>
      <c r="K63" s="51">
        <v>4</v>
      </c>
    </row>
    <row r="64" spans="1:11" ht="12.75">
      <c r="A64" s="189"/>
      <c r="B64" s="54" t="s">
        <v>203</v>
      </c>
      <c r="C64" s="73">
        <v>0</v>
      </c>
      <c r="D64" s="53">
        <v>7</v>
      </c>
      <c r="E64" s="52">
        <v>12</v>
      </c>
      <c r="F64" s="53">
        <v>10</v>
      </c>
      <c r="G64" s="52">
        <v>11</v>
      </c>
      <c r="H64" s="53">
        <v>11</v>
      </c>
      <c r="I64" s="53">
        <v>9</v>
      </c>
      <c r="J64" s="54">
        <v>0</v>
      </c>
      <c r="K64" s="51">
        <v>60</v>
      </c>
    </row>
    <row r="65" spans="1:11" ht="12.75">
      <c r="A65" s="189"/>
      <c r="B65" s="54" t="s">
        <v>204</v>
      </c>
      <c r="C65" s="73">
        <v>0</v>
      </c>
      <c r="D65" s="53">
        <v>0</v>
      </c>
      <c r="E65" s="52">
        <v>2</v>
      </c>
      <c r="F65" s="53">
        <v>1</v>
      </c>
      <c r="G65" s="52">
        <v>4</v>
      </c>
      <c r="H65" s="53">
        <v>2</v>
      </c>
      <c r="I65" s="53">
        <v>0</v>
      </c>
      <c r="J65" s="54">
        <v>0</v>
      </c>
      <c r="K65" s="51">
        <v>9</v>
      </c>
    </row>
    <row r="66" spans="1:11" ht="12.75">
      <c r="A66" s="189"/>
      <c r="B66" s="54" t="s">
        <v>205</v>
      </c>
      <c r="C66" s="73">
        <v>0</v>
      </c>
      <c r="D66" s="53">
        <v>3</v>
      </c>
      <c r="E66" s="52">
        <v>1</v>
      </c>
      <c r="F66" s="53">
        <v>3</v>
      </c>
      <c r="G66" s="52">
        <v>3</v>
      </c>
      <c r="H66" s="53">
        <v>6</v>
      </c>
      <c r="I66" s="53">
        <v>2</v>
      </c>
      <c r="J66" s="54">
        <v>0</v>
      </c>
      <c r="K66" s="51">
        <v>18</v>
      </c>
    </row>
    <row r="67" spans="1:11" ht="12.75">
      <c r="A67" s="189"/>
      <c r="B67" s="54" t="s">
        <v>206</v>
      </c>
      <c r="C67" s="73">
        <v>0</v>
      </c>
      <c r="D67" s="53">
        <v>1</v>
      </c>
      <c r="E67" s="52">
        <v>0</v>
      </c>
      <c r="F67" s="53">
        <v>0</v>
      </c>
      <c r="G67" s="52">
        <v>4</v>
      </c>
      <c r="H67" s="53">
        <v>0</v>
      </c>
      <c r="I67" s="53">
        <v>0</v>
      </c>
      <c r="J67" s="54">
        <v>0</v>
      </c>
      <c r="K67" s="51">
        <v>5</v>
      </c>
    </row>
    <row r="68" spans="1:11" ht="12.75">
      <c r="A68" s="189"/>
      <c r="B68" s="54" t="s">
        <v>207</v>
      </c>
      <c r="C68" s="73">
        <v>0</v>
      </c>
      <c r="D68" s="53">
        <v>0</v>
      </c>
      <c r="E68" s="52">
        <v>1</v>
      </c>
      <c r="F68" s="53">
        <v>1</v>
      </c>
      <c r="G68" s="52">
        <v>0</v>
      </c>
      <c r="H68" s="53">
        <v>1</v>
      </c>
      <c r="I68" s="53">
        <v>1</v>
      </c>
      <c r="J68" s="54">
        <v>0</v>
      </c>
      <c r="K68" s="51">
        <v>4</v>
      </c>
    </row>
    <row r="69" spans="1:11" ht="6" customHeight="1">
      <c r="A69" s="203"/>
      <c r="B69" s="58"/>
      <c r="C69" s="147"/>
      <c r="D69" s="57"/>
      <c r="E69" s="56"/>
      <c r="F69" s="57"/>
      <c r="G69" s="56"/>
      <c r="H69" s="57"/>
      <c r="I69" s="57"/>
      <c r="J69" s="58"/>
      <c r="K69" s="58"/>
    </row>
    <row r="70" spans="1:11" ht="12.75">
      <c r="A70" s="91"/>
      <c r="B70" s="91"/>
      <c r="C70" s="219"/>
      <c r="D70" s="91"/>
      <c r="E70" s="91"/>
      <c r="F70" s="91"/>
      <c r="G70" s="91"/>
      <c r="H70" s="91"/>
      <c r="I70" s="91"/>
      <c r="J70" s="91"/>
      <c r="K70" s="91"/>
    </row>
  </sheetData>
  <mergeCells count="2">
    <mergeCell ref="A10:B10"/>
    <mergeCell ref="C5:J5"/>
  </mergeCells>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50"/>
  <sheetViews>
    <sheetView tabSelected="1" workbookViewId="0" topLeftCell="F1">
      <selection activeCell="J7" sqref="J7"/>
    </sheetView>
  </sheetViews>
  <sheetFormatPr defaultColWidth="11.421875" defaultRowHeight="12.75"/>
  <cols>
    <col min="1" max="1" width="1.7109375" style="0" customWidth="1"/>
    <col min="2" max="2" width="16.7109375" style="0" customWidth="1"/>
    <col min="6" max="6" width="11.8515625" style="0" customWidth="1"/>
    <col min="10" max="10" width="12.7109375" style="0" customWidth="1"/>
  </cols>
  <sheetData>
    <row r="1" spans="1:7" ht="12.75">
      <c r="A1" s="2" t="s">
        <v>208</v>
      </c>
      <c r="B1" s="2"/>
      <c r="C1" s="3"/>
      <c r="D1" s="3"/>
      <c r="E1" s="3"/>
      <c r="F1" s="3"/>
      <c r="G1" s="3"/>
    </row>
    <row r="2" spans="1:2" ht="12.75">
      <c r="A2" s="2" t="s">
        <v>27</v>
      </c>
      <c r="B2" s="2"/>
    </row>
    <row r="3" spans="1:8" ht="12.75">
      <c r="A3" s="62" t="s">
        <v>11</v>
      </c>
      <c r="B3" s="62"/>
      <c r="C3" s="62"/>
      <c r="D3" s="62"/>
      <c r="E3" s="62"/>
      <c r="F3" s="62"/>
      <c r="G3" s="62"/>
      <c r="H3" s="62"/>
    </row>
    <row r="4" spans="1:7" ht="3" customHeight="1">
      <c r="A4" s="62"/>
      <c r="B4" s="62"/>
      <c r="C4" s="62"/>
      <c r="D4" s="62"/>
      <c r="E4" s="62"/>
      <c r="F4" s="62"/>
      <c r="G4" s="62"/>
    </row>
    <row r="5" spans="1:11" ht="3" customHeight="1">
      <c r="A5" s="223"/>
      <c r="B5" s="228"/>
      <c r="C5" s="99"/>
      <c r="D5" s="101"/>
      <c r="E5" s="101"/>
      <c r="F5" s="101"/>
      <c r="G5" s="101"/>
      <c r="H5" s="43"/>
      <c r="I5" s="43"/>
      <c r="J5" s="100"/>
      <c r="K5" s="171"/>
    </row>
    <row r="6" spans="1:11" ht="12.75">
      <c r="A6" s="207" t="s">
        <v>15</v>
      </c>
      <c r="B6" s="209"/>
      <c r="C6" s="66" t="s">
        <v>24</v>
      </c>
      <c r="D6" s="69" t="s">
        <v>41</v>
      </c>
      <c r="E6" s="66" t="s">
        <v>42</v>
      </c>
      <c r="F6" s="69" t="s">
        <v>38</v>
      </c>
      <c r="G6" s="79" t="s">
        <v>29</v>
      </c>
      <c r="H6" s="69" t="s">
        <v>39</v>
      </c>
      <c r="I6" s="70" t="s">
        <v>31</v>
      </c>
      <c r="J6" s="69" t="s">
        <v>44</v>
      </c>
      <c r="K6" s="106" t="s">
        <v>37</v>
      </c>
    </row>
    <row r="7" spans="1:11" ht="12.75" customHeight="1">
      <c r="A7" s="189"/>
      <c r="B7" s="24" t="s">
        <v>158</v>
      </c>
      <c r="C7" s="70" t="s">
        <v>40</v>
      </c>
      <c r="D7" s="69" t="s">
        <v>34</v>
      </c>
      <c r="E7" s="66" t="s">
        <v>45</v>
      </c>
      <c r="F7" s="69" t="s">
        <v>32</v>
      </c>
      <c r="H7" s="103"/>
      <c r="J7" s="69" t="s">
        <v>26</v>
      </c>
      <c r="K7" s="106" t="s">
        <v>57</v>
      </c>
    </row>
    <row r="8" spans="1:11" ht="12.75">
      <c r="A8" s="64" t="s">
        <v>0</v>
      </c>
      <c r="B8" s="48"/>
      <c r="D8" s="69" t="s">
        <v>35</v>
      </c>
      <c r="E8" s="73" t="s">
        <v>33</v>
      </c>
      <c r="F8" s="103"/>
      <c r="G8" s="66" t="s">
        <v>43</v>
      </c>
      <c r="H8" s="69" t="s">
        <v>43</v>
      </c>
      <c r="I8" s="66" t="s">
        <v>43</v>
      </c>
      <c r="J8" s="69" t="s">
        <v>46</v>
      </c>
      <c r="K8" s="106" t="s">
        <v>58</v>
      </c>
    </row>
    <row r="9" spans="1:11" ht="12.75">
      <c r="A9" s="64"/>
      <c r="B9" s="48"/>
      <c r="C9" s="227" t="s">
        <v>43</v>
      </c>
      <c r="D9" s="69" t="s">
        <v>36</v>
      </c>
      <c r="E9" s="69" t="s">
        <v>28</v>
      </c>
      <c r="F9" s="95" t="s">
        <v>43</v>
      </c>
      <c r="G9" s="66" t="s">
        <v>43</v>
      </c>
      <c r="H9" s="69" t="s">
        <v>43</v>
      </c>
      <c r="I9" s="66" t="s">
        <v>43</v>
      </c>
      <c r="J9" s="69" t="s">
        <v>30</v>
      </c>
      <c r="K9" s="106" t="s">
        <v>59</v>
      </c>
    </row>
    <row r="10" spans="1:11" ht="3" customHeight="1">
      <c r="A10" s="224" t="s">
        <v>0</v>
      </c>
      <c r="B10" s="98"/>
      <c r="C10" s="96" t="s">
        <v>25</v>
      </c>
      <c r="D10" s="97" t="s">
        <v>25</v>
      </c>
      <c r="E10" s="96" t="s">
        <v>25</v>
      </c>
      <c r="F10" s="97" t="s">
        <v>25</v>
      </c>
      <c r="G10" s="96" t="s">
        <v>25</v>
      </c>
      <c r="H10" s="97" t="s">
        <v>25</v>
      </c>
      <c r="I10" s="96" t="s">
        <v>25</v>
      </c>
      <c r="J10" s="97" t="s">
        <v>25</v>
      </c>
      <c r="K10" s="98" t="s">
        <v>25</v>
      </c>
    </row>
    <row r="11" spans="1:11" ht="6" customHeight="1">
      <c r="A11" s="220"/>
      <c r="B11" s="63"/>
      <c r="C11" s="46"/>
      <c r="D11" s="47"/>
      <c r="E11" s="46"/>
      <c r="F11" s="47"/>
      <c r="G11" s="46"/>
      <c r="H11" s="47"/>
      <c r="I11" s="46"/>
      <c r="J11" s="47"/>
      <c r="K11" s="48"/>
    </row>
    <row r="12" spans="1:11" ht="24" customHeight="1">
      <c r="A12" s="282" t="s">
        <v>92</v>
      </c>
      <c r="B12" s="286"/>
      <c r="C12" s="8">
        <v>4529</v>
      </c>
      <c r="D12" s="30">
        <v>4294</v>
      </c>
      <c r="E12" s="8">
        <v>3717</v>
      </c>
      <c r="F12" s="30">
        <v>6058</v>
      </c>
      <c r="G12" s="8">
        <v>7528</v>
      </c>
      <c r="H12" s="30">
        <v>12686</v>
      </c>
      <c r="I12" s="8">
        <v>5705</v>
      </c>
      <c r="J12" s="30">
        <v>5057</v>
      </c>
      <c r="K12" s="9">
        <v>49574</v>
      </c>
    </row>
    <row r="13" spans="1:11" ht="6" customHeight="1">
      <c r="A13" s="174"/>
      <c r="B13" s="54"/>
      <c r="C13" s="10" t="s">
        <v>25</v>
      </c>
      <c r="D13" s="31" t="s">
        <v>25</v>
      </c>
      <c r="E13" s="10" t="s">
        <v>25</v>
      </c>
      <c r="F13" s="31" t="s">
        <v>25</v>
      </c>
      <c r="G13" s="10" t="s">
        <v>25</v>
      </c>
      <c r="H13" s="31" t="s">
        <v>25</v>
      </c>
      <c r="I13" s="10" t="s">
        <v>25</v>
      </c>
      <c r="J13" s="31" t="s">
        <v>25</v>
      </c>
      <c r="K13" s="11" t="s">
        <v>25</v>
      </c>
    </row>
    <row r="14" spans="1:11" ht="12.75">
      <c r="A14" s="190" t="s">
        <v>14</v>
      </c>
      <c r="B14" s="51"/>
      <c r="C14" s="8">
        <v>1699</v>
      </c>
      <c r="D14" s="30">
        <v>3523</v>
      </c>
      <c r="E14" s="8">
        <v>3254</v>
      </c>
      <c r="F14" s="30">
        <v>5109</v>
      </c>
      <c r="G14" s="8">
        <v>6251</v>
      </c>
      <c r="H14" s="30">
        <v>10169</v>
      </c>
      <c r="I14" s="8">
        <v>4440</v>
      </c>
      <c r="J14" s="30">
        <v>3277</v>
      </c>
      <c r="K14" s="9">
        <v>37722</v>
      </c>
    </row>
    <row r="15" spans="1:11" ht="12.75">
      <c r="A15" s="189"/>
      <c r="B15" s="54" t="s">
        <v>161</v>
      </c>
      <c r="C15" s="10">
        <v>48</v>
      </c>
      <c r="D15" s="31">
        <v>211</v>
      </c>
      <c r="E15" s="10">
        <v>258</v>
      </c>
      <c r="F15" s="31">
        <v>326</v>
      </c>
      <c r="G15" s="10">
        <v>452</v>
      </c>
      <c r="H15" s="31">
        <v>466</v>
      </c>
      <c r="I15" s="10">
        <v>191</v>
      </c>
      <c r="J15" s="31">
        <v>124</v>
      </c>
      <c r="K15" s="9">
        <v>2076</v>
      </c>
    </row>
    <row r="16" spans="1:11" ht="12.75">
      <c r="A16" s="189"/>
      <c r="B16" s="54" t="s">
        <v>162</v>
      </c>
      <c r="C16" s="10">
        <v>159</v>
      </c>
      <c r="D16" s="31">
        <v>478</v>
      </c>
      <c r="E16" s="10">
        <v>362</v>
      </c>
      <c r="F16" s="31">
        <v>705</v>
      </c>
      <c r="G16" s="10">
        <v>1026</v>
      </c>
      <c r="H16" s="31">
        <v>1575</v>
      </c>
      <c r="I16" s="10">
        <v>558</v>
      </c>
      <c r="J16" s="31">
        <v>466</v>
      </c>
      <c r="K16" s="9">
        <v>5329</v>
      </c>
    </row>
    <row r="17" spans="1:11" ht="12.75">
      <c r="A17" s="189"/>
      <c r="B17" s="54" t="s">
        <v>163</v>
      </c>
      <c r="C17" s="10">
        <v>88</v>
      </c>
      <c r="D17" s="31">
        <v>61</v>
      </c>
      <c r="E17" s="10">
        <v>39</v>
      </c>
      <c r="F17" s="31">
        <v>128</v>
      </c>
      <c r="G17" s="10">
        <v>197</v>
      </c>
      <c r="H17" s="31">
        <v>557</v>
      </c>
      <c r="I17" s="10">
        <v>182</v>
      </c>
      <c r="J17" s="31">
        <v>211</v>
      </c>
      <c r="K17" s="9">
        <v>1463</v>
      </c>
    </row>
    <row r="18" spans="1:11" ht="12.75">
      <c r="A18" s="189"/>
      <c r="B18" s="54" t="s">
        <v>164</v>
      </c>
      <c r="C18" s="10">
        <v>51</v>
      </c>
      <c r="D18" s="31">
        <v>216</v>
      </c>
      <c r="E18" s="10">
        <v>341</v>
      </c>
      <c r="F18" s="31">
        <v>447</v>
      </c>
      <c r="G18" s="10">
        <v>437</v>
      </c>
      <c r="H18" s="31">
        <v>711</v>
      </c>
      <c r="I18" s="10">
        <v>260</v>
      </c>
      <c r="J18" s="31">
        <v>182</v>
      </c>
      <c r="K18" s="9">
        <v>2645</v>
      </c>
    </row>
    <row r="19" spans="1:11" ht="12.75">
      <c r="A19" s="189"/>
      <c r="B19" s="54" t="s">
        <v>165</v>
      </c>
      <c r="C19" s="10">
        <v>245</v>
      </c>
      <c r="D19" s="31">
        <v>316</v>
      </c>
      <c r="E19" s="10">
        <v>134</v>
      </c>
      <c r="F19" s="31">
        <v>242</v>
      </c>
      <c r="G19" s="10">
        <v>409</v>
      </c>
      <c r="H19" s="31">
        <v>712</v>
      </c>
      <c r="I19" s="10">
        <v>324</v>
      </c>
      <c r="J19" s="31">
        <v>458</v>
      </c>
      <c r="K19" s="9">
        <v>2840</v>
      </c>
    </row>
    <row r="20" spans="1:11" ht="12.75">
      <c r="A20" s="189"/>
      <c r="B20" s="54" t="s">
        <v>166</v>
      </c>
      <c r="C20" s="10">
        <v>99</v>
      </c>
      <c r="D20" s="31">
        <v>232</v>
      </c>
      <c r="E20" s="10">
        <v>127</v>
      </c>
      <c r="F20" s="31">
        <v>281</v>
      </c>
      <c r="G20" s="10">
        <v>388</v>
      </c>
      <c r="H20" s="31">
        <v>785</v>
      </c>
      <c r="I20" s="10">
        <v>334</v>
      </c>
      <c r="J20" s="31">
        <v>160</v>
      </c>
      <c r="K20" s="9">
        <v>2406</v>
      </c>
    </row>
    <row r="21" spans="1:11" ht="12.75">
      <c r="A21" s="189"/>
      <c r="B21" s="54" t="s">
        <v>167</v>
      </c>
      <c r="C21" s="10">
        <v>129</v>
      </c>
      <c r="D21" s="31">
        <v>137</v>
      </c>
      <c r="E21" s="10">
        <v>73</v>
      </c>
      <c r="F21" s="31">
        <v>149</v>
      </c>
      <c r="G21" s="10">
        <v>210</v>
      </c>
      <c r="H21" s="31">
        <v>632</v>
      </c>
      <c r="I21" s="10">
        <v>248</v>
      </c>
      <c r="J21" s="31">
        <v>163</v>
      </c>
      <c r="K21" s="9">
        <v>1741</v>
      </c>
    </row>
    <row r="22" spans="1:11" ht="12.75">
      <c r="A22" s="189"/>
      <c r="B22" s="54" t="s">
        <v>168</v>
      </c>
      <c r="C22" s="10">
        <v>97</v>
      </c>
      <c r="D22" s="31">
        <v>569</v>
      </c>
      <c r="E22" s="10">
        <v>614</v>
      </c>
      <c r="F22" s="31">
        <v>888</v>
      </c>
      <c r="G22" s="10">
        <v>1245</v>
      </c>
      <c r="H22" s="31">
        <v>1617</v>
      </c>
      <c r="I22" s="10">
        <v>779</v>
      </c>
      <c r="J22" s="31">
        <v>578</v>
      </c>
      <c r="K22" s="9">
        <v>6387</v>
      </c>
    </row>
    <row r="23" spans="1:11" ht="12.75">
      <c r="A23" s="189"/>
      <c r="B23" s="54" t="s">
        <v>169</v>
      </c>
      <c r="C23" s="10">
        <v>40</v>
      </c>
      <c r="D23" s="31">
        <v>342</v>
      </c>
      <c r="E23" s="10">
        <v>438</v>
      </c>
      <c r="F23" s="31">
        <v>690</v>
      </c>
      <c r="G23" s="10">
        <v>615</v>
      </c>
      <c r="H23" s="31">
        <v>685</v>
      </c>
      <c r="I23" s="10">
        <v>400</v>
      </c>
      <c r="J23" s="31">
        <v>214</v>
      </c>
      <c r="K23" s="9">
        <v>3424</v>
      </c>
    </row>
    <row r="24" spans="1:11" ht="12.75">
      <c r="A24" s="189"/>
      <c r="B24" s="54" t="s">
        <v>170</v>
      </c>
      <c r="C24" s="10">
        <v>141</v>
      </c>
      <c r="D24" s="31">
        <v>670</v>
      </c>
      <c r="E24" s="10">
        <v>683</v>
      </c>
      <c r="F24" s="31">
        <v>855</v>
      </c>
      <c r="G24" s="10">
        <v>815</v>
      </c>
      <c r="H24" s="31">
        <v>1031</v>
      </c>
      <c r="I24" s="10">
        <v>495</v>
      </c>
      <c r="J24" s="31">
        <v>295</v>
      </c>
      <c r="K24" s="9">
        <v>4985</v>
      </c>
    </row>
    <row r="25" spans="1:11" ht="12.75">
      <c r="A25" s="189"/>
      <c r="B25" s="54" t="s">
        <v>171</v>
      </c>
      <c r="C25" s="10">
        <v>218</v>
      </c>
      <c r="D25" s="31">
        <v>145</v>
      </c>
      <c r="E25" s="10">
        <v>84</v>
      </c>
      <c r="F25" s="31">
        <v>225</v>
      </c>
      <c r="G25" s="10">
        <v>211</v>
      </c>
      <c r="H25" s="31">
        <v>587</v>
      </c>
      <c r="I25" s="10">
        <v>316</v>
      </c>
      <c r="J25" s="31">
        <v>171</v>
      </c>
      <c r="K25" s="9">
        <v>1957</v>
      </c>
    </row>
    <row r="26" spans="1:11" ht="12.75">
      <c r="A26" s="189"/>
      <c r="B26" s="54" t="s">
        <v>172</v>
      </c>
      <c r="C26" s="10">
        <v>250</v>
      </c>
      <c r="D26" s="31">
        <v>61</v>
      </c>
      <c r="E26" s="10">
        <v>64</v>
      </c>
      <c r="F26" s="31">
        <v>80</v>
      </c>
      <c r="G26" s="10">
        <v>101</v>
      </c>
      <c r="H26" s="31">
        <v>280</v>
      </c>
      <c r="I26" s="10">
        <v>172</v>
      </c>
      <c r="J26" s="31">
        <v>127</v>
      </c>
      <c r="K26" s="9">
        <v>1135</v>
      </c>
    </row>
    <row r="27" spans="1:11" ht="12.75">
      <c r="A27" s="189"/>
      <c r="B27" s="54" t="s">
        <v>173</v>
      </c>
      <c r="C27" s="10">
        <v>134</v>
      </c>
      <c r="D27" s="31">
        <v>85</v>
      </c>
      <c r="E27" s="10">
        <v>37</v>
      </c>
      <c r="F27" s="31">
        <v>93</v>
      </c>
      <c r="G27" s="10">
        <v>145</v>
      </c>
      <c r="H27" s="31">
        <v>531</v>
      </c>
      <c r="I27" s="10">
        <v>181</v>
      </c>
      <c r="J27" s="31">
        <v>128</v>
      </c>
      <c r="K27" s="9">
        <v>1334</v>
      </c>
    </row>
    <row r="28" spans="1:11" ht="3" customHeight="1">
      <c r="A28" s="225"/>
      <c r="B28" s="229" t="s">
        <v>43</v>
      </c>
      <c r="C28" s="10" t="s">
        <v>25</v>
      </c>
      <c r="D28" s="31" t="s">
        <v>25</v>
      </c>
      <c r="E28" s="10" t="s">
        <v>25</v>
      </c>
      <c r="F28" s="31" t="s">
        <v>25</v>
      </c>
      <c r="G28" s="10" t="s">
        <v>25</v>
      </c>
      <c r="H28" s="31" t="s">
        <v>25</v>
      </c>
      <c r="I28" s="10" t="s">
        <v>25</v>
      </c>
      <c r="J28" s="31" t="s">
        <v>25</v>
      </c>
      <c r="K28" s="9" t="s">
        <v>25</v>
      </c>
    </row>
    <row r="29" spans="1:11" ht="12.75">
      <c r="A29" s="287" t="s">
        <v>12</v>
      </c>
      <c r="B29" s="288"/>
      <c r="C29" s="8">
        <v>898</v>
      </c>
      <c r="D29" s="30">
        <v>435</v>
      </c>
      <c r="E29" s="8">
        <v>258</v>
      </c>
      <c r="F29" s="30">
        <v>481</v>
      </c>
      <c r="G29" s="8">
        <v>679</v>
      </c>
      <c r="H29" s="30">
        <v>1204</v>
      </c>
      <c r="I29" s="8">
        <v>650</v>
      </c>
      <c r="J29" s="30">
        <v>1104</v>
      </c>
      <c r="K29" s="9">
        <v>5709</v>
      </c>
    </row>
    <row r="30" spans="1:11" ht="12.75">
      <c r="A30" s="189"/>
      <c r="B30" s="54" t="s">
        <v>174</v>
      </c>
      <c r="C30" s="10">
        <v>102</v>
      </c>
      <c r="D30" s="31">
        <v>120</v>
      </c>
      <c r="E30" s="10">
        <v>71</v>
      </c>
      <c r="F30" s="31">
        <v>109</v>
      </c>
      <c r="G30" s="10">
        <v>238</v>
      </c>
      <c r="H30" s="31">
        <v>320</v>
      </c>
      <c r="I30" s="10">
        <v>116</v>
      </c>
      <c r="J30" s="31">
        <v>177</v>
      </c>
      <c r="K30" s="9">
        <v>1253</v>
      </c>
    </row>
    <row r="31" spans="1:11" ht="12.75">
      <c r="A31" s="189"/>
      <c r="B31" s="54" t="s">
        <v>175</v>
      </c>
      <c r="C31" s="10">
        <v>245</v>
      </c>
      <c r="D31" s="31">
        <v>76</v>
      </c>
      <c r="E31" s="10">
        <v>35</v>
      </c>
      <c r="F31" s="31">
        <v>78</v>
      </c>
      <c r="G31" s="10">
        <v>105</v>
      </c>
      <c r="H31" s="31">
        <v>171</v>
      </c>
      <c r="I31" s="10">
        <v>130</v>
      </c>
      <c r="J31" s="31">
        <v>264</v>
      </c>
      <c r="K31" s="9">
        <v>1104</v>
      </c>
    </row>
    <row r="32" spans="1:11" ht="12.75">
      <c r="A32" s="189"/>
      <c r="B32" s="54" t="s">
        <v>176</v>
      </c>
      <c r="C32" s="10">
        <v>103</v>
      </c>
      <c r="D32" s="31">
        <v>7</v>
      </c>
      <c r="E32" s="10">
        <v>2</v>
      </c>
      <c r="F32" s="31">
        <v>7</v>
      </c>
      <c r="G32" s="10">
        <v>10</v>
      </c>
      <c r="H32" s="31">
        <v>29</v>
      </c>
      <c r="I32" s="10">
        <v>19</v>
      </c>
      <c r="J32" s="31">
        <v>50</v>
      </c>
      <c r="K32" s="9">
        <v>227</v>
      </c>
    </row>
    <row r="33" spans="1:11" ht="12.75">
      <c r="A33" s="189"/>
      <c r="B33" s="54" t="s">
        <v>177</v>
      </c>
      <c r="C33" s="10">
        <v>182</v>
      </c>
      <c r="D33" s="31">
        <v>33</v>
      </c>
      <c r="E33" s="10">
        <v>17</v>
      </c>
      <c r="F33" s="31">
        <v>59</v>
      </c>
      <c r="G33" s="10">
        <v>61</v>
      </c>
      <c r="H33" s="31">
        <v>155</v>
      </c>
      <c r="I33" s="10">
        <v>129</v>
      </c>
      <c r="J33" s="31">
        <v>266</v>
      </c>
      <c r="K33" s="9">
        <v>902</v>
      </c>
    </row>
    <row r="34" spans="1:11" ht="12.75">
      <c r="A34" s="189"/>
      <c r="B34" s="54" t="s">
        <v>178</v>
      </c>
      <c r="C34" s="10">
        <v>125</v>
      </c>
      <c r="D34" s="31">
        <v>60</v>
      </c>
      <c r="E34" s="10">
        <v>41</v>
      </c>
      <c r="F34" s="31">
        <v>76</v>
      </c>
      <c r="G34" s="10">
        <v>77</v>
      </c>
      <c r="H34" s="31">
        <v>146</v>
      </c>
      <c r="I34" s="10">
        <v>93</v>
      </c>
      <c r="J34" s="31">
        <v>145</v>
      </c>
      <c r="K34" s="9">
        <v>763</v>
      </c>
    </row>
    <row r="35" spans="1:11" ht="12.75">
      <c r="A35" s="189"/>
      <c r="B35" s="54" t="s">
        <v>179</v>
      </c>
      <c r="C35" s="10">
        <v>114</v>
      </c>
      <c r="D35" s="31">
        <v>47</v>
      </c>
      <c r="E35" s="10">
        <v>21</v>
      </c>
      <c r="F35" s="31">
        <v>55</v>
      </c>
      <c r="G35" s="10">
        <v>57</v>
      </c>
      <c r="H35" s="31">
        <v>153</v>
      </c>
      <c r="I35" s="10">
        <v>78</v>
      </c>
      <c r="J35" s="31">
        <v>119</v>
      </c>
      <c r="K35" s="9">
        <v>644</v>
      </c>
    </row>
    <row r="36" spans="1:11" ht="12.75">
      <c r="A36" s="189"/>
      <c r="B36" s="54" t="s">
        <v>180</v>
      </c>
      <c r="C36" s="10">
        <v>27</v>
      </c>
      <c r="D36" s="31">
        <v>92</v>
      </c>
      <c r="E36" s="10">
        <v>71</v>
      </c>
      <c r="F36" s="31">
        <v>97</v>
      </c>
      <c r="G36" s="10">
        <v>131</v>
      </c>
      <c r="H36" s="31">
        <v>230</v>
      </c>
      <c r="I36" s="10">
        <v>85</v>
      </c>
      <c r="J36" s="31">
        <v>83</v>
      </c>
      <c r="K36" s="9">
        <v>816</v>
      </c>
    </row>
    <row r="37" spans="1:11" ht="3" customHeight="1">
      <c r="A37" s="225"/>
      <c r="B37" s="229" t="s">
        <v>43</v>
      </c>
      <c r="C37" s="10" t="s">
        <v>25</v>
      </c>
      <c r="D37" s="31" t="s">
        <v>25</v>
      </c>
      <c r="E37" s="10" t="s">
        <v>25</v>
      </c>
      <c r="F37" s="31" t="s">
        <v>25</v>
      </c>
      <c r="G37" s="10" t="s">
        <v>25</v>
      </c>
      <c r="H37" s="31" t="s">
        <v>25</v>
      </c>
      <c r="I37" s="10" t="s">
        <v>25</v>
      </c>
      <c r="J37" s="31" t="s">
        <v>25</v>
      </c>
      <c r="K37" s="9" t="s">
        <v>25</v>
      </c>
    </row>
    <row r="38" spans="1:11" ht="12.75">
      <c r="A38" s="284" t="s">
        <v>2</v>
      </c>
      <c r="B38" s="285"/>
      <c r="C38" s="8">
        <v>454</v>
      </c>
      <c r="D38" s="30">
        <v>147</v>
      </c>
      <c r="E38" s="8">
        <v>103</v>
      </c>
      <c r="F38" s="30">
        <v>166</v>
      </c>
      <c r="G38" s="8">
        <v>183</v>
      </c>
      <c r="H38" s="30">
        <v>395</v>
      </c>
      <c r="I38" s="8">
        <v>139</v>
      </c>
      <c r="J38" s="30">
        <v>122</v>
      </c>
      <c r="K38" s="9">
        <v>1709</v>
      </c>
    </row>
    <row r="39" spans="1:11" ht="12.75">
      <c r="A39" s="189"/>
      <c r="B39" s="54" t="s">
        <v>181</v>
      </c>
      <c r="C39" s="10">
        <v>53</v>
      </c>
      <c r="D39" s="31">
        <v>21</v>
      </c>
      <c r="E39" s="10">
        <v>4</v>
      </c>
      <c r="F39" s="31">
        <v>2</v>
      </c>
      <c r="G39" s="10">
        <v>12</v>
      </c>
      <c r="H39" s="31">
        <v>16</v>
      </c>
      <c r="I39" s="10">
        <v>5</v>
      </c>
      <c r="J39" s="31">
        <v>6</v>
      </c>
      <c r="K39" s="9">
        <v>119</v>
      </c>
    </row>
    <row r="40" spans="1:11" ht="12.75">
      <c r="A40" s="189"/>
      <c r="B40" s="54" t="s">
        <v>182</v>
      </c>
      <c r="C40" s="10">
        <v>87</v>
      </c>
      <c r="D40" s="31">
        <v>25</v>
      </c>
      <c r="E40" s="10">
        <v>19</v>
      </c>
      <c r="F40" s="31">
        <v>54</v>
      </c>
      <c r="G40" s="10">
        <v>38</v>
      </c>
      <c r="H40" s="31">
        <v>111</v>
      </c>
      <c r="I40" s="10">
        <v>34</v>
      </c>
      <c r="J40" s="31">
        <v>25</v>
      </c>
      <c r="K40" s="9">
        <v>393</v>
      </c>
    </row>
    <row r="41" spans="1:11" ht="12.75">
      <c r="A41" s="189"/>
      <c r="B41" s="54" t="s">
        <v>183</v>
      </c>
      <c r="C41" s="10">
        <v>99</v>
      </c>
      <c r="D41" s="31">
        <v>40</v>
      </c>
      <c r="E41" s="10">
        <v>39</v>
      </c>
      <c r="F41" s="31">
        <v>65</v>
      </c>
      <c r="G41" s="10">
        <v>70</v>
      </c>
      <c r="H41" s="31">
        <v>158</v>
      </c>
      <c r="I41" s="10">
        <v>50</v>
      </c>
      <c r="J41" s="31">
        <v>31</v>
      </c>
      <c r="K41" s="9">
        <v>552</v>
      </c>
    </row>
    <row r="42" spans="1:11" s="102" customFormat="1" ht="12.75">
      <c r="A42" s="189"/>
      <c r="B42" s="54" t="s">
        <v>184</v>
      </c>
      <c r="C42" s="10">
        <v>47</v>
      </c>
      <c r="D42" s="31">
        <v>9</v>
      </c>
      <c r="E42" s="10">
        <v>4</v>
      </c>
      <c r="F42" s="31">
        <v>4</v>
      </c>
      <c r="G42" s="10">
        <v>7</v>
      </c>
      <c r="H42" s="31">
        <v>26</v>
      </c>
      <c r="I42" s="10">
        <v>9</v>
      </c>
      <c r="J42" s="31">
        <v>13</v>
      </c>
      <c r="K42" s="9">
        <v>119</v>
      </c>
    </row>
    <row r="43" spans="1:11" ht="6.75" customHeight="1">
      <c r="A43" s="14"/>
      <c r="B43" s="58"/>
      <c r="C43" s="59"/>
      <c r="D43" s="60"/>
      <c r="E43" s="59"/>
      <c r="F43" s="60"/>
      <c r="G43" s="59"/>
      <c r="H43" s="60"/>
      <c r="I43" s="59"/>
      <c r="J43" s="60"/>
      <c r="K43" s="170"/>
    </row>
    <row r="44" spans="1:11" ht="12.75">
      <c r="A44" s="189"/>
      <c r="B44" s="54" t="s">
        <v>185</v>
      </c>
      <c r="C44" s="4">
        <v>30</v>
      </c>
      <c r="D44" s="31">
        <v>16</v>
      </c>
      <c r="E44" s="4">
        <v>22</v>
      </c>
      <c r="F44" s="31">
        <v>5</v>
      </c>
      <c r="G44" s="4">
        <v>18</v>
      </c>
      <c r="H44" s="31">
        <v>12</v>
      </c>
      <c r="I44" s="4">
        <v>7</v>
      </c>
      <c r="J44" s="31">
        <v>9</v>
      </c>
      <c r="K44" s="77">
        <v>119</v>
      </c>
    </row>
    <row r="45" spans="1:11" ht="12.75">
      <c r="A45" s="189"/>
      <c r="B45" s="54" t="s">
        <v>186</v>
      </c>
      <c r="C45" s="4">
        <v>138</v>
      </c>
      <c r="D45" s="31">
        <v>36</v>
      </c>
      <c r="E45" s="4">
        <v>15</v>
      </c>
      <c r="F45" s="31">
        <v>36</v>
      </c>
      <c r="G45" s="4">
        <v>38</v>
      </c>
      <c r="H45" s="31">
        <v>72</v>
      </c>
      <c r="I45" s="4">
        <v>34</v>
      </c>
      <c r="J45" s="31">
        <v>38</v>
      </c>
      <c r="K45" s="77">
        <v>407</v>
      </c>
    </row>
    <row r="46" spans="1:11" ht="12.75">
      <c r="A46" s="225"/>
      <c r="B46" s="229" t="s">
        <v>43</v>
      </c>
      <c r="C46" s="4" t="s">
        <v>25</v>
      </c>
      <c r="D46" s="31" t="s">
        <v>25</v>
      </c>
      <c r="E46" s="4" t="s">
        <v>25</v>
      </c>
      <c r="F46" s="31" t="s">
        <v>25</v>
      </c>
      <c r="G46" s="4" t="s">
        <v>25</v>
      </c>
      <c r="H46" s="31" t="s">
        <v>25</v>
      </c>
      <c r="I46" s="4" t="s">
        <v>25</v>
      </c>
      <c r="J46" s="31" t="s">
        <v>25</v>
      </c>
      <c r="K46" s="77" t="s">
        <v>25</v>
      </c>
    </row>
    <row r="47" spans="1:11" ht="12.75">
      <c r="A47" s="284" t="s">
        <v>9</v>
      </c>
      <c r="B47" s="285"/>
      <c r="C47" s="5">
        <v>284</v>
      </c>
      <c r="D47" s="30">
        <v>68</v>
      </c>
      <c r="E47" s="5">
        <v>49</v>
      </c>
      <c r="F47" s="30">
        <v>108</v>
      </c>
      <c r="G47" s="5">
        <v>152</v>
      </c>
      <c r="H47" s="30">
        <v>277</v>
      </c>
      <c r="I47" s="5">
        <v>222</v>
      </c>
      <c r="J47" s="30">
        <v>242</v>
      </c>
      <c r="K47" s="77">
        <v>1402</v>
      </c>
    </row>
    <row r="48" spans="1:11" ht="12.75">
      <c r="A48" s="189"/>
      <c r="B48" s="54" t="s">
        <v>187</v>
      </c>
      <c r="C48" s="4">
        <v>28</v>
      </c>
      <c r="D48" s="31">
        <v>7</v>
      </c>
      <c r="E48" s="4">
        <v>9</v>
      </c>
      <c r="F48" s="31">
        <v>11</v>
      </c>
      <c r="G48" s="4">
        <v>15</v>
      </c>
      <c r="H48" s="31">
        <v>50</v>
      </c>
      <c r="I48" s="4">
        <v>22</v>
      </c>
      <c r="J48" s="31">
        <v>66</v>
      </c>
      <c r="K48" s="77">
        <v>208</v>
      </c>
    </row>
    <row r="49" spans="1:11" ht="12.75">
      <c r="A49" s="189"/>
      <c r="B49" s="54" t="s">
        <v>188</v>
      </c>
      <c r="C49" s="4">
        <v>4</v>
      </c>
      <c r="D49" s="31">
        <v>0</v>
      </c>
      <c r="E49" s="4">
        <v>2</v>
      </c>
      <c r="F49" s="31">
        <v>10</v>
      </c>
      <c r="G49" s="4">
        <v>12</v>
      </c>
      <c r="H49" s="31">
        <v>15</v>
      </c>
      <c r="I49" s="4">
        <v>4</v>
      </c>
      <c r="J49" s="31">
        <v>46</v>
      </c>
      <c r="K49" s="77">
        <v>93</v>
      </c>
    </row>
    <row r="50" spans="1:11" ht="12.75">
      <c r="A50" s="189"/>
      <c r="B50" s="54" t="s">
        <v>189</v>
      </c>
      <c r="C50" s="4">
        <v>93</v>
      </c>
      <c r="D50" s="31">
        <v>12</v>
      </c>
      <c r="E50" s="4">
        <v>3</v>
      </c>
      <c r="F50" s="31">
        <v>8</v>
      </c>
      <c r="G50" s="4">
        <v>9</v>
      </c>
      <c r="H50" s="31">
        <v>28</v>
      </c>
      <c r="I50" s="4">
        <v>31</v>
      </c>
      <c r="J50" s="31">
        <v>2</v>
      </c>
      <c r="K50" s="77">
        <v>186</v>
      </c>
    </row>
    <row r="51" spans="1:11" ht="12.75">
      <c r="A51" s="189"/>
      <c r="B51" s="54" t="s">
        <v>190</v>
      </c>
      <c r="C51" s="4">
        <v>75</v>
      </c>
      <c r="D51" s="31">
        <v>32</v>
      </c>
      <c r="E51" s="4">
        <v>16</v>
      </c>
      <c r="F51" s="31">
        <v>37</v>
      </c>
      <c r="G51" s="4">
        <v>56</v>
      </c>
      <c r="H51" s="31">
        <v>79</v>
      </c>
      <c r="I51" s="4">
        <v>71</v>
      </c>
      <c r="J51" s="31">
        <v>66</v>
      </c>
      <c r="K51" s="77">
        <v>432</v>
      </c>
    </row>
    <row r="52" spans="1:11" ht="12.75">
      <c r="A52" s="189"/>
      <c r="B52" s="54" t="s">
        <v>191</v>
      </c>
      <c r="C52" s="4">
        <v>84</v>
      </c>
      <c r="D52" s="31">
        <v>17</v>
      </c>
      <c r="E52" s="4">
        <v>19</v>
      </c>
      <c r="F52" s="31">
        <v>42</v>
      </c>
      <c r="G52" s="4">
        <v>60</v>
      </c>
      <c r="H52" s="31">
        <v>105</v>
      </c>
      <c r="I52" s="4">
        <v>94</v>
      </c>
      <c r="J52" s="31">
        <v>62</v>
      </c>
      <c r="K52" s="77">
        <v>483</v>
      </c>
    </row>
    <row r="53" spans="1:11" ht="12.75">
      <c r="A53" s="225"/>
      <c r="B53" s="229" t="s">
        <v>43</v>
      </c>
      <c r="C53" s="4" t="s">
        <v>25</v>
      </c>
      <c r="D53" s="31" t="s">
        <v>25</v>
      </c>
      <c r="E53" s="4" t="s">
        <v>25</v>
      </c>
      <c r="F53" s="31" t="s">
        <v>25</v>
      </c>
      <c r="G53" s="4" t="s">
        <v>25</v>
      </c>
      <c r="H53" s="31" t="s">
        <v>25</v>
      </c>
      <c r="I53" s="4" t="s">
        <v>25</v>
      </c>
      <c r="J53" s="31" t="s">
        <v>25</v>
      </c>
      <c r="K53" s="77" t="s">
        <v>25</v>
      </c>
    </row>
    <row r="54" spans="1:11" ht="12.75">
      <c r="A54" s="284" t="s">
        <v>10</v>
      </c>
      <c r="B54" s="285"/>
      <c r="C54" s="5">
        <v>1194</v>
      </c>
      <c r="D54" s="30">
        <v>121</v>
      </c>
      <c r="E54" s="5">
        <v>53</v>
      </c>
      <c r="F54" s="30">
        <v>194</v>
      </c>
      <c r="G54" s="5">
        <v>263</v>
      </c>
      <c r="H54" s="30">
        <v>641</v>
      </c>
      <c r="I54" s="5">
        <v>254</v>
      </c>
      <c r="J54" s="30">
        <v>312</v>
      </c>
      <c r="K54" s="77">
        <v>3032</v>
      </c>
    </row>
    <row r="55" spans="1:11" ht="12.75">
      <c r="A55" s="189"/>
      <c r="B55" s="54" t="s">
        <v>192</v>
      </c>
      <c r="C55" s="4">
        <v>42</v>
      </c>
      <c r="D55" s="31">
        <v>11</v>
      </c>
      <c r="E55" s="4">
        <v>1</v>
      </c>
      <c r="F55" s="31">
        <v>8</v>
      </c>
      <c r="G55" s="4">
        <v>9</v>
      </c>
      <c r="H55" s="31">
        <v>25</v>
      </c>
      <c r="I55" s="4">
        <v>12</v>
      </c>
      <c r="J55" s="31">
        <v>22</v>
      </c>
      <c r="K55" s="77">
        <v>130</v>
      </c>
    </row>
    <row r="56" spans="1:11" ht="12.75">
      <c r="A56" s="189"/>
      <c r="B56" s="54" t="s">
        <v>193</v>
      </c>
      <c r="C56" s="4">
        <v>186</v>
      </c>
      <c r="D56" s="31">
        <v>8</v>
      </c>
      <c r="E56" s="4">
        <v>1</v>
      </c>
      <c r="F56" s="31">
        <v>4</v>
      </c>
      <c r="G56" s="4">
        <v>12</v>
      </c>
      <c r="H56" s="31">
        <v>15</v>
      </c>
      <c r="I56" s="4">
        <v>13</v>
      </c>
      <c r="J56" s="31">
        <v>4</v>
      </c>
      <c r="K56" s="77">
        <v>243</v>
      </c>
    </row>
    <row r="57" spans="1:11" ht="12.75">
      <c r="A57" s="189"/>
      <c r="B57" s="54" t="s">
        <v>194</v>
      </c>
      <c r="C57" s="4">
        <v>178</v>
      </c>
      <c r="D57" s="31">
        <v>5</v>
      </c>
      <c r="E57" s="4">
        <v>0</v>
      </c>
      <c r="F57" s="31">
        <v>8</v>
      </c>
      <c r="G57" s="4">
        <v>10</v>
      </c>
      <c r="H57" s="31">
        <v>24</v>
      </c>
      <c r="I57" s="4">
        <v>26</v>
      </c>
      <c r="J57" s="31">
        <v>12</v>
      </c>
      <c r="K57" s="77">
        <v>263</v>
      </c>
    </row>
    <row r="58" spans="1:11" ht="12.75">
      <c r="A58" s="189"/>
      <c r="B58" s="54" t="s">
        <v>195</v>
      </c>
      <c r="C58" s="4">
        <v>44</v>
      </c>
      <c r="D58" s="31">
        <v>1</v>
      </c>
      <c r="E58" s="4">
        <v>0</v>
      </c>
      <c r="F58" s="31">
        <v>2</v>
      </c>
      <c r="G58" s="4">
        <v>7</v>
      </c>
      <c r="H58" s="31">
        <v>9</v>
      </c>
      <c r="I58" s="4">
        <v>5</v>
      </c>
      <c r="J58" s="31">
        <v>3</v>
      </c>
      <c r="K58" s="77">
        <v>71</v>
      </c>
    </row>
    <row r="59" spans="1:11" ht="12.75">
      <c r="A59" s="189"/>
      <c r="B59" s="54" t="s">
        <v>145</v>
      </c>
      <c r="C59" s="4">
        <v>63</v>
      </c>
      <c r="D59" s="31">
        <v>8</v>
      </c>
      <c r="E59" s="4">
        <v>4</v>
      </c>
      <c r="F59" s="31">
        <v>17</v>
      </c>
      <c r="G59" s="4">
        <v>9</v>
      </c>
      <c r="H59" s="31">
        <v>62</v>
      </c>
      <c r="I59" s="4">
        <v>20</v>
      </c>
      <c r="J59" s="31">
        <v>20</v>
      </c>
      <c r="K59" s="77">
        <v>203</v>
      </c>
    </row>
    <row r="60" spans="1:11" ht="12.75">
      <c r="A60" s="189"/>
      <c r="B60" s="54" t="s">
        <v>196</v>
      </c>
      <c r="C60" s="4">
        <v>55</v>
      </c>
      <c r="D60" s="31">
        <v>11</v>
      </c>
      <c r="E60" s="4">
        <v>7</v>
      </c>
      <c r="F60" s="31">
        <v>27</v>
      </c>
      <c r="G60" s="4">
        <v>33</v>
      </c>
      <c r="H60" s="31">
        <v>108</v>
      </c>
      <c r="I60" s="4">
        <v>32</v>
      </c>
      <c r="J60" s="31">
        <v>30</v>
      </c>
      <c r="K60" s="77">
        <v>303</v>
      </c>
    </row>
    <row r="61" spans="1:11" ht="12.75">
      <c r="A61" s="189"/>
      <c r="B61" s="54" t="s">
        <v>197</v>
      </c>
      <c r="C61" s="4">
        <v>17</v>
      </c>
      <c r="D61" s="31">
        <v>0</v>
      </c>
      <c r="E61" s="4">
        <v>0</v>
      </c>
      <c r="F61" s="31">
        <v>2</v>
      </c>
      <c r="G61" s="4">
        <v>6</v>
      </c>
      <c r="H61" s="31">
        <v>6</v>
      </c>
      <c r="I61" s="4">
        <v>5</v>
      </c>
      <c r="J61" s="31">
        <v>3</v>
      </c>
      <c r="K61" s="77">
        <v>39</v>
      </c>
    </row>
    <row r="62" spans="1:11" ht="12.75">
      <c r="A62" s="189"/>
      <c r="B62" s="54" t="s">
        <v>198</v>
      </c>
      <c r="C62" s="4">
        <v>114</v>
      </c>
      <c r="D62" s="31">
        <v>7</v>
      </c>
      <c r="E62" s="4">
        <v>8</v>
      </c>
      <c r="F62" s="31">
        <v>14</v>
      </c>
      <c r="G62" s="4">
        <v>22</v>
      </c>
      <c r="H62" s="31">
        <v>25</v>
      </c>
      <c r="I62" s="4">
        <v>19</v>
      </c>
      <c r="J62" s="31">
        <v>12</v>
      </c>
      <c r="K62" s="77">
        <v>221</v>
      </c>
    </row>
    <row r="63" spans="1:11" ht="12.75">
      <c r="A63" s="189"/>
      <c r="B63" s="54" t="s">
        <v>199</v>
      </c>
      <c r="C63" s="4">
        <v>81</v>
      </c>
      <c r="D63" s="31">
        <v>6</v>
      </c>
      <c r="E63" s="4">
        <v>2</v>
      </c>
      <c r="F63" s="31">
        <v>12</v>
      </c>
      <c r="G63" s="4">
        <v>18</v>
      </c>
      <c r="H63" s="31">
        <v>137</v>
      </c>
      <c r="I63" s="4">
        <v>20</v>
      </c>
      <c r="J63" s="31">
        <v>22</v>
      </c>
      <c r="K63" s="77">
        <v>298</v>
      </c>
    </row>
    <row r="64" spans="1:11" ht="12.75">
      <c r="A64" s="189"/>
      <c r="B64" s="54" t="s">
        <v>200</v>
      </c>
      <c r="C64" s="4">
        <v>58</v>
      </c>
      <c r="D64" s="31">
        <v>2</v>
      </c>
      <c r="E64" s="4">
        <v>1</v>
      </c>
      <c r="F64" s="31">
        <v>5</v>
      </c>
      <c r="G64" s="4">
        <v>6</v>
      </c>
      <c r="H64" s="31">
        <v>7</v>
      </c>
      <c r="I64" s="4">
        <v>1</v>
      </c>
      <c r="J64" s="31">
        <v>9</v>
      </c>
      <c r="K64" s="77">
        <v>89</v>
      </c>
    </row>
    <row r="65" spans="1:11" ht="12.75">
      <c r="A65" s="189"/>
      <c r="B65" s="54" t="s">
        <v>201</v>
      </c>
      <c r="C65" s="4">
        <v>42</v>
      </c>
      <c r="D65" s="31">
        <v>4</v>
      </c>
      <c r="E65" s="4">
        <v>0</v>
      </c>
      <c r="F65" s="31">
        <v>2</v>
      </c>
      <c r="G65" s="4">
        <v>6</v>
      </c>
      <c r="H65" s="31">
        <v>4</v>
      </c>
      <c r="I65" s="4">
        <v>10</v>
      </c>
      <c r="J65" s="31">
        <v>1</v>
      </c>
      <c r="K65" s="77">
        <v>69</v>
      </c>
    </row>
    <row r="66" spans="1:11" ht="12.75">
      <c r="A66" s="189"/>
      <c r="B66" s="54" t="s">
        <v>202</v>
      </c>
      <c r="C66" s="4">
        <v>20</v>
      </c>
      <c r="D66" s="31">
        <v>2</v>
      </c>
      <c r="E66" s="4">
        <v>0</v>
      </c>
      <c r="F66" s="31">
        <v>2</v>
      </c>
      <c r="G66" s="4">
        <v>3</v>
      </c>
      <c r="H66" s="31">
        <v>4</v>
      </c>
      <c r="I66" s="4">
        <v>3</v>
      </c>
      <c r="J66" s="31">
        <v>0</v>
      </c>
      <c r="K66" s="77">
        <v>34</v>
      </c>
    </row>
    <row r="67" spans="1:11" ht="12.75">
      <c r="A67" s="189"/>
      <c r="B67" s="54" t="s">
        <v>203</v>
      </c>
      <c r="C67" s="4">
        <v>119</v>
      </c>
      <c r="D67" s="31">
        <v>43</v>
      </c>
      <c r="E67" s="4">
        <v>25</v>
      </c>
      <c r="F67" s="31">
        <v>74</v>
      </c>
      <c r="G67" s="4">
        <v>80</v>
      </c>
      <c r="H67" s="31">
        <v>143</v>
      </c>
      <c r="I67" s="4">
        <v>47</v>
      </c>
      <c r="J67" s="31">
        <v>79</v>
      </c>
      <c r="K67" s="77">
        <v>610</v>
      </c>
    </row>
    <row r="68" spans="1:11" ht="12.75">
      <c r="A68" s="189"/>
      <c r="B68" s="54" t="s">
        <v>204</v>
      </c>
      <c r="C68" s="4">
        <v>59</v>
      </c>
      <c r="D68" s="31">
        <v>4</v>
      </c>
      <c r="E68" s="4">
        <v>2</v>
      </c>
      <c r="F68" s="31">
        <v>2</v>
      </c>
      <c r="G68" s="4">
        <v>8</v>
      </c>
      <c r="H68" s="31">
        <v>9</v>
      </c>
      <c r="I68" s="4">
        <v>11</v>
      </c>
      <c r="J68" s="31">
        <v>8</v>
      </c>
      <c r="K68" s="77">
        <v>103</v>
      </c>
    </row>
    <row r="69" spans="1:11" ht="12.75">
      <c r="A69" s="189"/>
      <c r="B69" s="54" t="s">
        <v>205</v>
      </c>
      <c r="C69" s="4">
        <v>66</v>
      </c>
      <c r="D69" s="31">
        <v>6</v>
      </c>
      <c r="E69" s="4">
        <v>1</v>
      </c>
      <c r="F69" s="31">
        <v>10</v>
      </c>
      <c r="G69" s="4">
        <v>19</v>
      </c>
      <c r="H69" s="31">
        <v>47</v>
      </c>
      <c r="I69" s="4">
        <v>14</v>
      </c>
      <c r="J69" s="31">
        <v>82</v>
      </c>
      <c r="K69" s="77">
        <v>245</v>
      </c>
    </row>
    <row r="70" spans="1:11" ht="12.75">
      <c r="A70" s="189"/>
      <c r="B70" s="54" t="s">
        <v>206</v>
      </c>
      <c r="C70" s="4">
        <v>24</v>
      </c>
      <c r="D70" s="31">
        <v>0</v>
      </c>
      <c r="E70" s="4">
        <v>1</v>
      </c>
      <c r="F70" s="31">
        <v>2</v>
      </c>
      <c r="G70" s="4">
        <v>9</v>
      </c>
      <c r="H70" s="31">
        <v>7</v>
      </c>
      <c r="I70" s="4">
        <v>8</v>
      </c>
      <c r="J70" s="31">
        <v>1</v>
      </c>
      <c r="K70" s="77">
        <v>52</v>
      </c>
    </row>
    <row r="71" spans="1:11" ht="12.75">
      <c r="A71" s="189"/>
      <c r="B71" s="54" t="s">
        <v>207</v>
      </c>
      <c r="C71" s="4">
        <v>26</v>
      </c>
      <c r="D71" s="31">
        <v>3</v>
      </c>
      <c r="E71" s="4">
        <v>0</v>
      </c>
      <c r="F71" s="31">
        <v>3</v>
      </c>
      <c r="G71" s="4">
        <v>6</v>
      </c>
      <c r="H71" s="31">
        <v>9</v>
      </c>
      <c r="I71" s="4">
        <v>8</v>
      </c>
      <c r="J71" s="31">
        <v>4</v>
      </c>
      <c r="K71" s="77">
        <v>59</v>
      </c>
    </row>
    <row r="72" spans="1:11" ht="12.75">
      <c r="A72" s="226" t="s">
        <v>0</v>
      </c>
      <c r="B72" s="230"/>
      <c r="C72" s="65" t="s">
        <v>25</v>
      </c>
      <c r="D72" s="74" t="s">
        <v>25</v>
      </c>
      <c r="E72" s="65" t="s">
        <v>25</v>
      </c>
      <c r="F72" s="74" t="s">
        <v>25</v>
      </c>
      <c r="G72" s="65" t="s">
        <v>25</v>
      </c>
      <c r="H72" s="74" t="s">
        <v>25</v>
      </c>
      <c r="I72" s="65" t="s">
        <v>25</v>
      </c>
      <c r="J72" s="74" t="s">
        <v>25</v>
      </c>
      <c r="K72" s="78" t="s">
        <v>25</v>
      </c>
    </row>
    <row r="73" spans="1:8" ht="12.75">
      <c r="A73" t="s">
        <v>0</v>
      </c>
      <c r="C73" t="s">
        <v>23</v>
      </c>
      <c r="D73" t="s">
        <v>23</v>
      </c>
      <c r="E73" t="s">
        <v>23</v>
      </c>
      <c r="F73" t="s">
        <v>23</v>
      </c>
      <c r="G73" t="s">
        <v>23</v>
      </c>
      <c r="H73" t="s">
        <v>23</v>
      </c>
    </row>
    <row r="150" spans="1:5" ht="12.75">
      <c r="A150" t="s">
        <v>0</v>
      </c>
      <c r="C150" t="s">
        <v>23</v>
      </c>
      <c r="D150" t="s">
        <v>23</v>
      </c>
      <c r="E150" t="s">
        <v>23</v>
      </c>
    </row>
  </sheetData>
  <mergeCells count="5">
    <mergeCell ref="A47:B47"/>
    <mergeCell ref="A54:B54"/>
    <mergeCell ref="A12:B12"/>
    <mergeCell ref="A29:B29"/>
    <mergeCell ref="A38:B38"/>
  </mergeCells>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72"/>
  <sheetViews>
    <sheetView workbookViewId="0" topLeftCell="A1">
      <selection activeCell="B27" sqref="B27"/>
    </sheetView>
  </sheetViews>
  <sheetFormatPr defaultColWidth="11.421875" defaultRowHeight="12.75"/>
  <cols>
    <col min="1" max="1" width="1.7109375" style="0" customWidth="1"/>
    <col min="2" max="2" width="17.7109375" style="0" customWidth="1"/>
    <col min="6" max="6" width="11.7109375" style="0" customWidth="1"/>
    <col min="10" max="10" width="12.7109375" style="0" customWidth="1"/>
    <col min="11" max="11" width="13.00390625" style="0" customWidth="1"/>
  </cols>
  <sheetData>
    <row r="1" spans="1:12" ht="12.75">
      <c r="A1" s="2" t="s">
        <v>209</v>
      </c>
      <c r="B1" s="2"/>
      <c r="C1" s="3"/>
      <c r="D1" s="3"/>
      <c r="E1" s="3"/>
      <c r="F1" s="3"/>
      <c r="G1" s="3"/>
      <c r="H1" s="3"/>
      <c r="I1" s="3"/>
      <c r="J1" s="3"/>
      <c r="K1" s="3"/>
      <c r="L1" s="3"/>
    </row>
    <row r="2" spans="1:12" ht="12.75">
      <c r="A2" s="2" t="s">
        <v>107</v>
      </c>
      <c r="B2" s="2"/>
      <c r="C2" s="3"/>
      <c r="D2" s="3"/>
      <c r="E2" s="3"/>
      <c r="F2" s="3"/>
      <c r="G2" s="3"/>
      <c r="H2" s="3"/>
      <c r="I2" s="3"/>
      <c r="J2" s="3"/>
      <c r="K2" s="3"/>
      <c r="L2" s="3"/>
    </row>
    <row r="3" spans="1:12" ht="12.75">
      <c r="A3" s="3"/>
      <c r="B3" s="3"/>
      <c r="C3" s="3"/>
      <c r="D3" s="3"/>
      <c r="E3" s="3"/>
      <c r="F3" s="3"/>
      <c r="G3" s="3"/>
      <c r="H3" s="3"/>
      <c r="I3" s="3"/>
      <c r="J3" s="3"/>
      <c r="K3" s="3"/>
      <c r="L3" s="3"/>
    </row>
    <row r="4" spans="1:12" ht="12.75">
      <c r="A4" s="62" t="s">
        <v>11</v>
      </c>
      <c r="B4" s="62"/>
      <c r="C4" s="3"/>
      <c r="D4" s="3"/>
      <c r="E4" s="3"/>
      <c r="F4" s="3"/>
      <c r="G4" s="3"/>
      <c r="H4" s="3"/>
      <c r="I4" s="3"/>
      <c r="J4" s="3"/>
      <c r="K4" s="3"/>
      <c r="L4" s="3"/>
    </row>
    <row r="5" spans="1:12" ht="3" customHeight="1">
      <c r="A5" s="188"/>
      <c r="B5" s="81"/>
      <c r="C5" s="80"/>
      <c r="D5" s="82"/>
      <c r="E5" s="82"/>
      <c r="F5" s="82"/>
      <c r="G5" s="82"/>
      <c r="H5" s="82"/>
      <c r="I5" s="82"/>
      <c r="J5" s="80"/>
      <c r="K5" s="75"/>
      <c r="L5" s="3"/>
    </row>
    <row r="6" spans="1:12" ht="12.75">
      <c r="A6" s="207" t="s">
        <v>15</v>
      </c>
      <c r="B6" s="210"/>
      <c r="C6" s="66" t="s">
        <v>24</v>
      </c>
      <c r="D6" s="69" t="s">
        <v>41</v>
      </c>
      <c r="E6" s="69" t="s">
        <v>42</v>
      </c>
      <c r="F6" s="69" t="s">
        <v>38</v>
      </c>
      <c r="G6" s="69" t="s">
        <v>29</v>
      </c>
      <c r="H6" s="69" t="s">
        <v>39</v>
      </c>
      <c r="I6" s="69" t="s">
        <v>31</v>
      </c>
      <c r="J6" s="66" t="s">
        <v>44</v>
      </c>
      <c r="K6" s="105" t="s">
        <v>37</v>
      </c>
      <c r="L6" s="3"/>
    </row>
    <row r="7" spans="1:12" ht="12.75">
      <c r="A7" s="189"/>
      <c r="B7" s="24" t="s">
        <v>158</v>
      </c>
      <c r="C7" s="66" t="s">
        <v>127</v>
      </c>
      <c r="D7" s="69" t="s">
        <v>34</v>
      </c>
      <c r="E7" s="69" t="s">
        <v>45</v>
      </c>
      <c r="F7" s="69" t="s">
        <v>32</v>
      </c>
      <c r="H7" s="103"/>
      <c r="I7" s="103"/>
      <c r="J7" s="66" t="s">
        <v>26</v>
      </c>
      <c r="K7" s="105" t="s">
        <v>152</v>
      </c>
      <c r="L7" s="3"/>
    </row>
    <row r="8" spans="1:12" ht="12.75">
      <c r="A8" s="174" t="s">
        <v>0</v>
      </c>
      <c r="B8" s="54"/>
      <c r="D8" s="69" t="s">
        <v>35</v>
      </c>
      <c r="E8" s="69" t="s">
        <v>33</v>
      </c>
      <c r="G8" s="69" t="s">
        <v>43</v>
      </c>
      <c r="H8" s="69" t="s">
        <v>43</v>
      </c>
      <c r="I8" s="69" t="s">
        <v>43</v>
      </c>
      <c r="J8" s="66" t="s">
        <v>46</v>
      </c>
      <c r="K8" s="105" t="s">
        <v>153</v>
      </c>
      <c r="L8" s="3"/>
    </row>
    <row r="9" spans="1:12" ht="12.75">
      <c r="A9" s="174" t="s">
        <v>0</v>
      </c>
      <c r="B9" s="54"/>
      <c r="C9" s="172"/>
      <c r="D9" s="69" t="s">
        <v>36</v>
      </c>
      <c r="E9" s="69" t="s">
        <v>28</v>
      </c>
      <c r="F9" s="69"/>
      <c r="G9" s="173"/>
      <c r="H9" s="173"/>
      <c r="I9" s="173"/>
      <c r="J9" s="66" t="s">
        <v>30</v>
      </c>
      <c r="K9" s="105" t="s">
        <v>59</v>
      </c>
      <c r="L9" s="3"/>
    </row>
    <row r="10" spans="1:12" ht="3" customHeight="1">
      <c r="A10" s="203" t="s">
        <v>0</v>
      </c>
      <c r="B10" s="58"/>
      <c r="C10" s="56" t="s">
        <v>43</v>
      </c>
      <c r="D10" s="57" t="s">
        <v>43</v>
      </c>
      <c r="E10" s="57" t="s">
        <v>43</v>
      </c>
      <c r="F10" s="57" t="s">
        <v>43</v>
      </c>
      <c r="G10" s="57" t="s">
        <v>43</v>
      </c>
      <c r="H10" s="57" t="s">
        <v>43</v>
      </c>
      <c r="I10" s="57" t="s">
        <v>43</v>
      </c>
      <c r="J10" s="56" t="s">
        <v>43</v>
      </c>
      <c r="K10" s="21"/>
      <c r="L10" s="3"/>
    </row>
    <row r="11" spans="1:12" ht="3" customHeight="1">
      <c r="A11" s="188"/>
      <c r="B11" s="81"/>
      <c r="C11" s="80"/>
      <c r="D11" s="82"/>
      <c r="E11" s="82"/>
      <c r="F11" s="82"/>
      <c r="G11" s="82"/>
      <c r="H11" s="82"/>
      <c r="I11" s="82"/>
      <c r="J11" s="80"/>
      <c r="K11" s="114"/>
      <c r="L11" s="3"/>
    </row>
    <row r="12" spans="1:12" ht="12.75">
      <c r="A12" s="190" t="s">
        <v>125</v>
      </c>
      <c r="B12" s="51"/>
      <c r="C12" s="49" t="s">
        <v>23</v>
      </c>
      <c r="D12" s="50" t="s">
        <v>23</v>
      </c>
      <c r="E12" s="50" t="s">
        <v>23</v>
      </c>
      <c r="F12" s="50" t="s">
        <v>23</v>
      </c>
      <c r="G12" s="50" t="s">
        <v>23</v>
      </c>
      <c r="H12" s="50" t="s">
        <v>23</v>
      </c>
      <c r="I12" s="50" t="s">
        <v>23</v>
      </c>
      <c r="J12" s="49" t="s">
        <v>23</v>
      </c>
      <c r="K12" s="18" t="s">
        <v>23</v>
      </c>
      <c r="L12" s="3"/>
    </row>
    <row r="13" spans="1:12" ht="12.75">
      <c r="A13" s="190" t="s">
        <v>126</v>
      </c>
      <c r="B13" s="51"/>
      <c r="C13" s="8">
        <v>23729</v>
      </c>
      <c r="D13" s="30">
        <v>17499</v>
      </c>
      <c r="E13" s="30">
        <v>12243</v>
      </c>
      <c r="F13" s="30">
        <v>22076</v>
      </c>
      <c r="G13" s="30">
        <v>33029</v>
      </c>
      <c r="H13" s="30">
        <v>68259</v>
      </c>
      <c r="I13" s="30">
        <v>18358</v>
      </c>
      <c r="J13" s="8">
        <v>20203</v>
      </c>
      <c r="K13" s="22">
        <v>215396</v>
      </c>
      <c r="L13" s="3"/>
    </row>
    <row r="14" spans="1:12" ht="6" customHeight="1">
      <c r="A14" s="190"/>
      <c r="B14" s="51"/>
      <c r="C14" s="8"/>
      <c r="D14" s="30"/>
      <c r="E14" s="30"/>
      <c r="F14" s="30"/>
      <c r="G14" s="30"/>
      <c r="H14" s="30"/>
      <c r="I14" s="30"/>
      <c r="J14" s="8"/>
      <c r="K14" s="22"/>
      <c r="L14" s="3"/>
    </row>
    <row r="15" spans="1:12" ht="12.75">
      <c r="A15" s="190" t="s">
        <v>14</v>
      </c>
      <c r="B15" s="51"/>
      <c r="C15" s="8">
        <v>9158</v>
      </c>
      <c r="D15" s="30">
        <v>14324</v>
      </c>
      <c r="E15" s="30">
        <v>10615</v>
      </c>
      <c r="F15" s="30">
        <v>18457</v>
      </c>
      <c r="G15" s="30">
        <v>26988</v>
      </c>
      <c r="H15" s="30">
        <v>55042</v>
      </c>
      <c r="I15" s="30">
        <v>13659</v>
      </c>
      <c r="J15" s="8">
        <v>12384</v>
      </c>
      <c r="K15" s="22">
        <v>160627</v>
      </c>
      <c r="L15" s="3"/>
    </row>
    <row r="16" spans="1:12" ht="12.75">
      <c r="A16" s="189"/>
      <c r="B16" s="54" t="s">
        <v>161</v>
      </c>
      <c r="C16" s="10">
        <v>269</v>
      </c>
      <c r="D16" s="31">
        <v>820</v>
      </c>
      <c r="E16" s="31">
        <v>824</v>
      </c>
      <c r="F16" s="31">
        <v>1156</v>
      </c>
      <c r="G16" s="31">
        <v>1880</v>
      </c>
      <c r="H16" s="31">
        <v>2650</v>
      </c>
      <c r="I16" s="31">
        <v>559</v>
      </c>
      <c r="J16" s="10">
        <v>461</v>
      </c>
      <c r="K16" s="22">
        <v>8619</v>
      </c>
      <c r="L16" s="3"/>
    </row>
    <row r="17" spans="1:12" ht="12.75">
      <c r="A17" s="189"/>
      <c r="B17" s="54" t="s">
        <v>162</v>
      </c>
      <c r="C17" s="10">
        <v>990</v>
      </c>
      <c r="D17" s="31">
        <v>2115</v>
      </c>
      <c r="E17" s="31">
        <v>1232</v>
      </c>
      <c r="F17" s="31">
        <v>2847</v>
      </c>
      <c r="G17" s="31">
        <v>4883</v>
      </c>
      <c r="H17" s="31">
        <v>9362</v>
      </c>
      <c r="I17" s="31">
        <v>1945</v>
      </c>
      <c r="J17" s="10">
        <v>1991</v>
      </c>
      <c r="K17" s="22">
        <v>25365</v>
      </c>
      <c r="L17" s="3"/>
    </row>
    <row r="18" spans="1:12" ht="12.75">
      <c r="A18" s="189"/>
      <c r="B18" s="54" t="s">
        <v>163</v>
      </c>
      <c r="C18" s="10">
        <v>527</v>
      </c>
      <c r="D18" s="31">
        <v>317</v>
      </c>
      <c r="E18" s="31">
        <v>142</v>
      </c>
      <c r="F18" s="31">
        <v>562</v>
      </c>
      <c r="G18" s="31">
        <v>947</v>
      </c>
      <c r="H18" s="31">
        <v>2971</v>
      </c>
      <c r="I18" s="31">
        <v>620</v>
      </c>
      <c r="J18" s="10">
        <v>840</v>
      </c>
      <c r="K18" s="22">
        <v>6926</v>
      </c>
      <c r="L18" s="3"/>
    </row>
    <row r="19" spans="1:12" ht="12.75">
      <c r="A19" s="189"/>
      <c r="B19" s="54" t="s">
        <v>164</v>
      </c>
      <c r="C19" s="10">
        <v>302</v>
      </c>
      <c r="D19" s="31">
        <v>811</v>
      </c>
      <c r="E19" s="31">
        <v>1134</v>
      </c>
      <c r="F19" s="31">
        <v>1614</v>
      </c>
      <c r="G19" s="31">
        <v>1934</v>
      </c>
      <c r="H19" s="31">
        <v>4263</v>
      </c>
      <c r="I19" s="31">
        <v>848</v>
      </c>
      <c r="J19" s="10">
        <v>706</v>
      </c>
      <c r="K19" s="22">
        <v>11612</v>
      </c>
      <c r="L19" s="3"/>
    </row>
    <row r="20" spans="1:12" ht="12.75">
      <c r="A20" s="189"/>
      <c r="B20" s="54" t="s">
        <v>165</v>
      </c>
      <c r="C20" s="10">
        <v>1233</v>
      </c>
      <c r="D20" s="31">
        <v>1267</v>
      </c>
      <c r="E20" s="31">
        <v>441</v>
      </c>
      <c r="F20" s="31">
        <v>813</v>
      </c>
      <c r="G20" s="31">
        <v>1717</v>
      </c>
      <c r="H20" s="31">
        <v>3701</v>
      </c>
      <c r="I20" s="31">
        <v>947</v>
      </c>
      <c r="J20" s="10">
        <v>1748</v>
      </c>
      <c r="K20" s="22">
        <v>11867</v>
      </c>
      <c r="L20" s="3"/>
    </row>
    <row r="21" spans="1:12" ht="12.75">
      <c r="A21" s="189"/>
      <c r="B21" s="54" t="s">
        <v>166</v>
      </c>
      <c r="C21" s="10">
        <v>563</v>
      </c>
      <c r="D21" s="31">
        <v>995</v>
      </c>
      <c r="E21" s="31">
        <v>420</v>
      </c>
      <c r="F21" s="31">
        <v>1048</v>
      </c>
      <c r="G21" s="31">
        <v>1660</v>
      </c>
      <c r="H21" s="31">
        <v>3992</v>
      </c>
      <c r="I21" s="31">
        <v>1014</v>
      </c>
      <c r="J21" s="10">
        <v>557</v>
      </c>
      <c r="K21" s="22">
        <v>10249</v>
      </c>
      <c r="L21" s="3"/>
    </row>
    <row r="22" spans="1:12" ht="12.75">
      <c r="A22" s="189"/>
      <c r="B22" s="54" t="s">
        <v>167</v>
      </c>
      <c r="C22" s="10">
        <v>672</v>
      </c>
      <c r="D22" s="31">
        <v>604</v>
      </c>
      <c r="E22" s="31">
        <v>256</v>
      </c>
      <c r="F22" s="31">
        <v>627</v>
      </c>
      <c r="G22" s="31">
        <v>979</v>
      </c>
      <c r="H22" s="31">
        <v>3348</v>
      </c>
      <c r="I22" s="31">
        <v>781</v>
      </c>
      <c r="J22" s="10">
        <v>633</v>
      </c>
      <c r="K22" s="22">
        <v>7900</v>
      </c>
      <c r="L22" s="3"/>
    </row>
    <row r="23" spans="1:12" ht="12.75">
      <c r="A23" s="189"/>
      <c r="B23" s="54" t="s">
        <v>168</v>
      </c>
      <c r="C23" s="10">
        <v>555</v>
      </c>
      <c r="D23" s="31">
        <v>2077</v>
      </c>
      <c r="E23" s="31">
        <v>1824</v>
      </c>
      <c r="F23" s="31">
        <v>2950</v>
      </c>
      <c r="G23" s="31">
        <v>4963</v>
      </c>
      <c r="H23" s="31">
        <v>8381</v>
      </c>
      <c r="I23" s="31">
        <v>2118</v>
      </c>
      <c r="J23" s="10">
        <v>2008</v>
      </c>
      <c r="K23" s="22">
        <v>24876</v>
      </c>
      <c r="L23" s="3"/>
    </row>
    <row r="24" spans="1:12" ht="12.75">
      <c r="A24" s="189"/>
      <c r="B24" s="54" t="s">
        <v>169</v>
      </c>
      <c r="C24" s="10">
        <v>207</v>
      </c>
      <c r="D24" s="31">
        <v>1442</v>
      </c>
      <c r="E24" s="31">
        <v>1502</v>
      </c>
      <c r="F24" s="31">
        <v>2294</v>
      </c>
      <c r="G24" s="31">
        <v>2590</v>
      </c>
      <c r="H24" s="31">
        <v>3825</v>
      </c>
      <c r="I24" s="31">
        <v>1230</v>
      </c>
      <c r="J24" s="10">
        <v>779</v>
      </c>
      <c r="K24" s="22">
        <v>13869</v>
      </c>
      <c r="L24" s="3"/>
    </row>
    <row r="25" spans="1:12" ht="12.75">
      <c r="A25" s="189"/>
      <c r="B25" s="54" t="s">
        <v>170</v>
      </c>
      <c r="C25" s="10">
        <v>744</v>
      </c>
      <c r="D25" s="31">
        <v>2576</v>
      </c>
      <c r="E25" s="31">
        <v>2157</v>
      </c>
      <c r="F25" s="31">
        <v>2929</v>
      </c>
      <c r="G25" s="31">
        <v>3298</v>
      </c>
      <c r="H25" s="31">
        <v>5190</v>
      </c>
      <c r="I25" s="31">
        <v>1479</v>
      </c>
      <c r="J25" s="10">
        <v>1045</v>
      </c>
      <c r="K25" s="22">
        <v>19418</v>
      </c>
      <c r="L25" s="3"/>
    </row>
    <row r="26" spans="1:12" ht="12.75">
      <c r="A26" s="189"/>
      <c r="B26" s="54" t="s">
        <v>171</v>
      </c>
      <c r="C26" s="10">
        <v>1139</v>
      </c>
      <c r="D26" s="31">
        <v>640</v>
      </c>
      <c r="E26" s="31">
        <v>316</v>
      </c>
      <c r="F26" s="31">
        <v>858</v>
      </c>
      <c r="G26" s="31">
        <v>1002</v>
      </c>
      <c r="H26" s="31">
        <v>3130</v>
      </c>
      <c r="I26" s="31">
        <v>992</v>
      </c>
      <c r="J26" s="10">
        <v>629</v>
      </c>
      <c r="K26" s="22">
        <v>8706</v>
      </c>
      <c r="L26" s="3"/>
    </row>
    <row r="27" spans="1:12" ht="12.75">
      <c r="A27" s="189"/>
      <c r="B27" s="54" t="s">
        <v>172</v>
      </c>
      <c r="C27" s="10">
        <v>1192</v>
      </c>
      <c r="D27" s="31">
        <v>286</v>
      </c>
      <c r="E27" s="31">
        <v>203</v>
      </c>
      <c r="F27" s="31">
        <v>355</v>
      </c>
      <c r="G27" s="31">
        <v>491</v>
      </c>
      <c r="H27" s="31">
        <v>1370</v>
      </c>
      <c r="I27" s="31">
        <v>549</v>
      </c>
      <c r="J27" s="10">
        <v>536</v>
      </c>
      <c r="K27" s="22">
        <v>4982</v>
      </c>
      <c r="L27" s="3"/>
    </row>
    <row r="28" spans="1:12" ht="12.75">
      <c r="A28" s="189"/>
      <c r="B28" s="54" t="s">
        <v>173</v>
      </c>
      <c r="C28" s="10">
        <v>765</v>
      </c>
      <c r="D28" s="31">
        <v>374</v>
      </c>
      <c r="E28" s="31">
        <v>164</v>
      </c>
      <c r="F28" s="31">
        <v>404</v>
      </c>
      <c r="G28" s="31">
        <v>644</v>
      </c>
      <c r="H28" s="31">
        <v>2859</v>
      </c>
      <c r="I28" s="31">
        <v>577</v>
      </c>
      <c r="J28" s="10">
        <v>451</v>
      </c>
      <c r="K28" s="22">
        <v>6238</v>
      </c>
      <c r="L28" s="3"/>
    </row>
    <row r="29" spans="1:12" ht="6" customHeight="1">
      <c r="A29" s="174"/>
      <c r="B29" s="54"/>
      <c r="C29" s="10"/>
      <c r="D29" s="31"/>
      <c r="E29" s="31"/>
      <c r="F29" s="31"/>
      <c r="G29" s="31"/>
      <c r="H29" s="31"/>
      <c r="I29" s="31"/>
      <c r="J29" s="10"/>
      <c r="K29" s="22"/>
      <c r="L29" s="3"/>
    </row>
    <row r="30" spans="1:12" ht="12.75">
      <c r="A30" s="190" t="s">
        <v>12</v>
      </c>
      <c r="B30" s="51"/>
      <c r="C30" s="8">
        <v>4871</v>
      </c>
      <c r="D30" s="30">
        <v>1755</v>
      </c>
      <c r="E30" s="30">
        <v>835</v>
      </c>
      <c r="F30" s="30">
        <v>1851</v>
      </c>
      <c r="G30" s="30">
        <v>3216</v>
      </c>
      <c r="H30" s="30">
        <v>6596</v>
      </c>
      <c r="I30" s="30">
        <v>2439</v>
      </c>
      <c r="J30" s="8">
        <v>5084</v>
      </c>
      <c r="K30" s="22">
        <v>26647</v>
      </c>
      <c r="L30" s="3"/>
    </row>
    <row r="31" spans="1:12" ht="12.75">
      <c r="A31" s="189"/>
      <c r="B31" s="54" t="s">
        <v>174</v>
      </c>
      <c r="C31" s="10">
        <v>482</v>
      </c>
      <c r="D31" s="31">
        <v>454</v>
      </c>
      <c r="E31" s="31">
        <v>217</v>
      </c>
      <c r="F31" s="31">
        <v>446</v>
      </c>
      <c r="G31" s="31">
        <v>1109</v>
      </c>
      <c r="H31" s="31">
        <v>1812</v>
      </c>
      <c r="I31" s="31">
        <v>397</v>
      </c>
      <c r="J31" s="10">
        <v>786</v>
      </c>
      <c r="K31" s="22">
        <v>5703</v>
      </c>
      <c r="L31" s="3"/>
    </row>
    <row r="32" spans="1:12" ht="12.75">
      <c r="A32" s="189"/>
      <c r="B32" s="54" t="s">
        <v>175</v>
      </c>
      <c r="C32" s="10">
        <v>1406</v>
      </c>
      <c r="D32" s="31">
        <v>331</v>
      </c>
      <c r="E32" s="31">
        <v>113</v>
      </c>
      <c r="F32" s="31">
        <v>299</v>
      </c>
      <c r="G32" s="31">
        <v>547</v>
      </c>
      <c r="H32" s="31">
        <v>931</v>
      </c>
      <c r="I32" s="31">
        <v>560</v>
      </c>
      <c r="J32" s="10">
        <v>1203</v>
      </c>
      <c r="K32" s="22">
        <v>5390</v>
      </c>
      <c r="L32" s="3"/>
    </row>
    <row r="33" spans="1:12" ht="12.75">
      <c r="A33" s="189"/>
      <c r="B33" s="54" t="s">
        <v>176</v>
      </c>
      <c r="C33" s="10">
        <v>556</v>
      </c>
      <c r="D33" s="31">
        <v>21</v>
      </c>
      <c r="E33" s="31">
        <v>7</v>
      </c>
      <c r="F33" s="31">
        <v>25</v>
      </c>
      <c r="G33" s="31">
        <v>53</v>
      </c>
      <c r="H33" s="31">
        <v>159</v>
      </c>
      <c r="I33" s="31">
        <v>87</v>
      </c>
      <c r="J33" s="10">
        <v>213</v>
      </c>
      <c r="K33" s="22">
        <v>1121</v>
      </c>
      <c r="L33" s="3"/>
    </row>
    <row r="34" spans="1:12" ht="12.75">
      <c r="A34" s="189"/>
      <c r="B34" s="54" t="s">
        <v>177</v>
      </c>
      <c r="C34" s="10">
        <v>938</v>
      </c>
      <c r="D34" s="31">
        <v>158</v>
      </c>
      <c r="E34" s="31">
        <v>87</v>
      </c>
      <c r="F34" s="31">
        <v>245</v>
      </c>
      <c r="G34" s="31">
        <v>324</v>
      </c>
      <c r="H34" s="31">
        <v>858</v>
      </c>
      <c r="I34" s="31">
        <v>492</v>
      </c>
      <c r="J34" s="10">
        <v>1350</v>
      </c>
      <c r="K34" s="22">
        <v>4452</v>
      </c>
      <c r="L34" s="3"/>
    </row>
    <row r="35" spans="1:12" ht="12.75">
      <c r="A35" s="189"/>
      <c r="B35" s="54" t="s">
        <v>178</v>
      </c>
      <c r="C35" s="10">
        <v>674</v>
      </c>
      <c r="D35" s="31">
        <v>240</v>
      </c>
      <c r="E35" s="31">
        <v>129</v>
      </c>
      <c r="F35" s="31">
        <v>311</v>
      </c>
      <c r="G35" s="31">
        <v>338</v>
      </c>
      <c r="H35" s="31">
        <v>860</v>
      </c>
      <c r="I35" s="31">
        <v>330</v>
      </c>
      <c r="J35" s="10">
        <v>733</v>
      </c>
      <c r="K35" s="22">
        <v>3615</v>
      </c>
      <c r="L35" s="3"/>
    </row>
    <row r="36" spans="1:12" ht="12.75">
      <c r="A36" s="189"/>
      <c r="B36" s="54" t="s">
        <v>179</v>
      </c>
      <c r="C36" s="10">
        <v>681</v>
      </c>
      <c r="D36" s="31">
        <v>218</v>
      </c>
      <c r="E36" s="31">
        <v>78</v>
      </c>
      <c r="F36" s="31">
        <v>190</v>
      </c>
      <c r="G36" s="31">
        <v>269</v>
      </c>
      <c r="H36" s="31">
        <v>829</v>
      </c>
      <c r="I36" s="31">
        <v>283</v>
      </c>
      <c r="J36" s="10">
        <v>466</v>
      </c>
      <c r="K36" s="22">
        <v>3014</v>
      </c>
      <c r="L36" s="3"/>
    </row>
    <row r="37" spans="1:12" ht="12.75">
      <c r="A37" s="189"/>
      <c r="B37" s="54" t="s">
        <v>180</v>
      </c>
      <c r="C37" s="10">
        <v>134</v>
      </c>
      <c r="D37" s="31">
        <v>333</v>
      </c>
      <c r="E37" s="31">
        <v>204</v>
      </c>
      <c r="F37" s="31">
        <v>335</v>
      </c>
      <c r="G37" s="31">
        <v>576</v>
      </c>
      <c r="H37" s="31">
        <v>1147</v>
      </c>
      <c r="I37" s="31">
        <v>290</v>
      </c>
      <c r="J37" s="10">
        <v>333</v>
      </c>
      <c r="K37" s="22">
        <v>3352</v>
      </c>
      <c r="L37" s="3"/>
    </row>
    <row r="38" spans="1:12" ht="6" customHeight="1">
      <c r="A38" s="189"/>
      <c r="B38" s="54"/>
      <c r="C38" s="10"/>
      <c r="D38" s="31"/>
      <c r="E38" s="31"/>
      <c r="F38" s="31"/>
      <c r="G38" s="31"/>
      <c r="H38" s="31"/>
      <c r="I38" s="31"/>
      <c r="J38" s="10"/>
      <c r="K38" s="22"/>
      <c r="L38" s="3"/>
    </row>
    <row r="39" spans="1:12" ht="12.75">
      <c r="A39" s="189"/>
      <c r="B39" s="51" t="s">
        <v>2</v>
      </c>
      <c r="C39" s="8">
        <v>2374</v>
      </c>
      <c r="D39" s="30">
        <v>690</v>
      </c>
      <c r="E39" s="30">
        <v>444</v>
      </c>
      <c r="F39" s="30">
        <v>663</v>
      </c>
      <c r="G39" s="30">
        <v>852</v>
      </c>
      <c r="H39" s="30">
        <v>2060</v>
      </c>
      <c r="I39" s="30">
        <v>513</v>
      </c>
      <c r="J39" s="8">
        <v>397</v>
      </c>
      <c r="K39" s="22">
        <v>7993</v>
      </c>
      <c r="L39" s="3"/>
    </row>
    <row r="40" spans="1:12" ht="12.75">
      <c r="A40" s="189"/>
      <c r="B40" s="54" t="s">
        <v>181</v>
      </c>
      <c r="C40" s="10">
        <v>299</v>
      </c>
      <c r="D40" s="31">
        <v>125</v>
      </c>
      <c r="E40" s="31">
        <v>16</v>
      </c>
      <c r="F40" s="31">
        <v>8</v>
      </c>
      <c r="G40" s="31">
        <v>63</v>
      </c>
      <c r="H40" s="31">
        <v>81</v>
      </c>
      <c r="I40" s="31">
        <v>18</v>
      </c>
      <c r="J40" s="10">
        <v>19</v>
      </c>
      <c r="K40" s="22">
        <v>629</v>
      </c>
      <c r="L40" s="3"/>
    </row>
    <row r="41" spans="1:12" ht="12.75">
      <c r="A41" s="189"/>
      <c r="B41" s="54" t="s">
        <v>182</v>
      </c>
      <c r="C41" s="10">
        <v>477</v>
      </c>
      <c r="D41" s="31">
        <v>96</v>
      </c>
      <c r="E41" s="31">
        <v>75</v>
      </c>
      <c r="F41" s="31">
        <v>234</v>
      </c>
      <c r="G41" s="31">
        <v>172</v>
      </c>
      <c r="H41" s="31">
        <v>557</v>
      </c>
      <c r="I41" s="31">
        <v>125</v>
      </c>
      <c r="J41" s="10">
        <v>75</v>
      </c>
      <c r="K41" s="22">
        <v>1811</v>
      </c>
      <c r="L41" s="3"/>
    </row>
    <row r="42" spans="1:12" ht="12.75">
      <c r="A42" s="189"/>
      <c r="B42" s="54" t="s">
        <v>183</v>
      </c>
      <c r="C42" s="10">
        <v>417</v>
      </c>
      <c r="D42" s="31">
        <v>169</v>
      </c>
      <c r="E42" s="31">
        <v>158</v>
      </c>
      <c r="F42" s="31">
        <v>233</v>
      </c>
      <c r="G42" s="31">
        <v>317</v>
      </c>
      <c r="H42" s="31">
        <v>794</v>
      </c>
      <c r="I42" s="31">
        <v>167</v>
      </c>
      <c r="J42" s="10">
        <v>104</v>
      </c>
      <c r="K42" s="22">
        <v>2359</v>
      </c>
      <c r="L42" s="3"/>
    </row>
    <row r="43" spans="1:12" ht="12.75">
      <c r="A43" s="189"/>
      <c r="B43" s="54" t="s">
        <v>184</v>
      </c>
      <c r="C43" s="10">
        <v>243</v>
      </c>
      <c r="D43" s="31">
        <v>43</v>
      </c>
      <c r="E43" s="31">
        <v>26</v>
      </c>
      <c r="F43" s="31">
        <v>26</v>
      </c>
      <c r="G43" s="31">
        <v>39</v>
      </c>
      <c r="H43" s="31">
        <v>160</v>
      </c>
      <c r="I43" s="31">
        <v>39</v>
      </c>
      <c r="J43" s="10">
        <v>50</v>
      </c>
      <c r="K43" s="22">
        <v>626</v>
      </c>
      <c r="L43" s="3"/>
    </row>
    <row r="44" spans="1:12" ht="12.75">
      <c r="A44" s="189"/>
      <c r="B44" s="54" t="s">
        <v>185</v>
      </c>
      <c r="C44" s="10">
        <v>155</v>
      </c>
      <c r="D44" s="31">
        <v>82</v>
      </c>
      <c r="E44" s="31">
        <v>107</v>
      </c>
      <c r="F44" s="31">
        <v>25</v>
      </c>
      <c r="G44" s="31">
        <v>79</v>
      </c>
      <c r="H44" s="31">
        <v>84</v>
      </c>
      <c r="I44" s="31">
        <v>21</v>
      </c>
      <c r="J44" s="10">
        <v>18</v>
      </c>
      <c r="K44" s="22">
        <v>571</v>
      </c>
      <c r="L44" s="3"/>
    </row>
    <row r="45" spans="1:12" ht="12.75">
      <c r="A45" s="189"/>
      <c r="B45" s="54" t="s">
        <v>186</v>
      </c>
      <c r="C45" s="10">
        <v>783</v>
      </c>
      <c r="D45" s="31">
        <v>175</v>
      </c>
      <c r="E45" s="31">
        <v>62</v>
      </c>
      <c r="F45" s="31">
        <v>137</v>
      </c>
      <c r="G45" s="31">
        <v>182</v>
      </c>
      <c r="H45" s="31">
        <v>384</v>
      </c>
      <c r="I45" s="31">
        <v>143</v>
      </c>
      <c r="J45" s="10">
        <v>131</v>
      </c>
      <c r="K45" s="22">
        <v>1997</v>
      </c>
      <c r="L45" s="3"/>
    </row>
    <row r="46" spans="1:12" ht="3" customHeight="1">
      <c r="A46" s="174"/>
      <c r="B46" s="54"/>
      <c r="C46" s="10"/>
      <c r="D46" s="31"/>
      <c r="E46" s="31"/>
      <c r="F46" s="31"/>
      <c r="G46" s="31"/>
      <c r="H46" s="31"/>
      <c r="I46" s="31"/>
      <c r="J46" s="10"/>
      <c r="K46" s="22"/>
      <c r="L46" s="3"/>
    </row>
    <row r="47" spans="1:12" ht="12.75">
      <c r="A47" s="190" t="s">
        <v>9</v>
      </c>
      <c r="B47" s="51"/>
      <c r="C47" s="8">
        <v>1467</v>
      </c>
      <c r="D47" s="30">
        <v>271</v>
      </c>
      <c r="E47" s="30">
        <v>179</v>
      </c>
      <c r="F47" s="30">
        <v>398</v>
      </c>
      <c r="G47" s="30">
        <v>726</v>
      </c>
      <c r="H47" s="30">
        <v>1534</v>
      </c>
      <c r="I47" s="30">
        <v>889</v>
      </c>
      <c r="J47" s="8">
        <v>1086</v>
      </c>
      <c r="K47" s="22">
        <v>6550</v>
      </c>
      <c r="L47" s="3"/>
    </row>
    <row r="48" spans="1:12" ht="12.75">
      <c r="A48" s="189"/>
      <c r="B48" s="54" t="s">
        <v>187</v>
      </c>
      <c r="C48" s="10">
        <v>124</v>
      </c>
      <c r="D48" s="31">
        <v>36</v>
      </c>
      <c r="E48" s="31">
        <v>49</v>
      </c>
      <c r="F48" s="31">
        <v>54</v>
      </c>
      <c r="G48" s="31">
        <v>62</v>
      </c>
      <c r="H48" s="31">
        <v>312</v>
      </c>
      <c r="I48" s="31">
        <v>105</v>
      </c>
      <c r="J48" s="10">
        <v>305</v>
      </c>
      <c r="K48" s="22">
        <v>1047</v>
      </c>
      <c r="L48" s="3"/>
    </row>
    <row r="49" spans="1:12" ht="12.75">
      <c r="A49" s="189"/>
      <c r="B49" s="54" t="s">
        <v>188</v>
      </c>
      <c r="C49" s="10">
        <v>33</v>
      </c>
      <c r="D49" s="31">
        <v>0</v>
      </c>
      <c r="E49" s="31">
        <v>9</v>
      </c>
      <c r="F49" s="31">
        <v>39</v>
      </c>
      <c r="G49" s="31">
        <v>81</v>
      </c>
      <c r="H49" s="31">
        <v>98</v>
      </c>
      <c r="I49" s="31">
        <v>21</v>
      </c>
      <c r="J49" s="10">
        <v>237</v>
      </c>
      <c r="K49" s="22">
        <v>518</v>
      </c>
      <c r="L49" s="3"/>
    </row>
    <row r="50" spans="1:12" ht="12.75">
      <c r="A50" s="189"/>
      <c r="B50" s="54" t="s">
        <v>189</v>
      </c>
      <c r="C50" s="10">
        <v>500</v>
      </c>
      <c r="D50" s="31">
        <v>47</v>
      </c>
      <c r="E50" s="31">
        <v>15</v>
      </c>
      <c r="F50" s="31">
        <v>24</v>
      </c>
      <c r="G50" s="31">
        <v>38</v>
      </c>
      <c r="H50" s="31">
        <v>168</v>
      </c>
      <c r="I50" s="31">
        <v>127</v>
      </c>
      <c r="J50" s="10">
        <v>10</v>
      </c>
      <c r="K50" s="22">
        <v>929</v>
      </c>
      <c r="L50" s="3"/>
    </row>
    <row r="51" spans="1:12" ht="12.75">
      <c r="A51" s="189"/>
      <c r="B51" s="54" t="s">
        <v>190</v>
      </c>
      <c r="C51" s="10">
        <v>397</v>
      </c>
      <c r="D51" s="31">
        <v>126</v>
      </c>
      <c r="E51" s="31">
        <v>55</v>
      </c>
      <c r="F51" s="31">
        <v>124</v>
      </c>
      <c r="G51" s="31">
        <v>257</v>
      </c>
      <c r="H51" s="31">
        <v>450</v>
      </c>
      <c r="I51" s="31">
        <v>288</v>
      </c>
      <c r="J51" s="10">
        <v>318</v>
      </c>
      <c r="K51" s="22">
        <v>2015</v>
      </c>
      <c r="L51" s="3"/>
    </row>
    <row r="52" spans="1:12" ht="12.75">
      <c r="A52" s="189"/>
      <c r="B52" s="54" t="s">
        <v>191</v>
      </c>
      <c r="C52" s="10">
        <v>413</v>
      </c>
      <c r="D52" s="31">
        <v>62</v>
      </c>
      <c r="E52" s="31">
        <v>51</v>
      </c>
      <c r="F52" s="31">
        <v>157</v>
      </c>
      <c r="G52" s="31">
        <v>288</v>
      </c>
      <c r="H52" s="31">
        <v>506</v>
      </c>
      <c r="I52" s="31">
        <v>348</v>
      </c>
      <c r="J52" s="10">
        <v>216</v>
      </c>
      <c r="K52" s="22">
        <v>2041</v>
      </c>
      <c r="L52" s="3"/>
    </row>
    <row r="53" spans="1:12" ht="3" customHeight="1">
      <c r="A53" s="174"/>
      <c r="B53" s="54"/>
      <c r="C53" s="10"/>
      <c r="D53" s="31"/>
      <c r="E53" s="31"/>
      <c r="F53" s="31"/>
      <c r="G53" s="31"/>
      <c r="H53" s="31"/>
      <c r="I53" s="31"/>
      <c r="J53" s="10"/>
      <c r="K53" s="22"/>
      <c r="L53" s="3"/>
    </row>
    <row r="54" spans="1:12" ht="12.75">
      <c r="A54" s="190" t="s">
        <v>10</v>
      </c>
      <c r="B54" s="51"/>
      <c r="C54" s="8">
        <v>5859</v>
      </c>
      <c r="D54" s="30">
        <v>459</v>
      </c>
      <c r="E54" s="30">
        <v>170</v>
      </c>
      <c r="F54" s="30">
        <v>707</v>
      </c>
      <c r="G54" s="30">
        <v>1247</v>
      </c>
      <c r="H54" s="30">
        <v>3027</v>
      </c>
      <c r="I54" s="30">
        <v>858</v>
      </c>
      <c r="J54" s="8">
        <v>1252</v>
      </c>
      <c r="K54" s="22">
        <v>13579</v>
      </c>
      <c r="L54" s="3"/>
    </row>
    <row r="55" spans="1:12" ht="12.75">
      <c r="A55" s="189"/>
      <c r="B55" s="54" t="s">
        <v>192</v>
      </c>
      <c r="C55" s="10">
        <v>226</v>
      </c>
      <c r="D55" s="31">
        <v>53</v>
      </c>
      <c r="E55" s="31">
        <v>7</v>
      </c>
      <c r="F55" s="31">
        <v>38</v>
      </c>
      <c r="G55" s="31">
        <v>53</v>
      </c>
      <c r="H55" s="31">
        <v>119</v>
      </c>
      <c r="I55" s="31">
        <v>43</v>
      </c>
      <c r="J55" s="10">
        <v>107</v>
      </c>
      <c r="K55" s="22">
        <v>646</v>
      </c>
      <c r="L55" s="3"/>
    </row>
    <row r="56" spans="1:12" ht="12.75">
      <c r="A56" s="189"/>
      <c r="B56" s="54" t="s">
        <v>193</v>
      </c>
      <c r="C56" s="10">
        <v>1024</v>
      </c>
      <c r="D56" s="31">
        <v>26</v>
      </c>
      <c r="E56" s="31">
        <v>1</v>
      </c>
      <c r="F56" s="31">
        <v>30</v>
      </c>
      <c r="G56" s="31">
        <v>56</v>
      </c>
      <c r="H56" s="31">
        <v>56</v>
      </c>
      <c r="I56" s="31">
        <v>41</v>
      </c>
      <c r="J56" s="10">
        <v>13</v>
      </c>
      <c r="K56" s="22">
        <v>1247</v>
      </c>
      <c r="L56" s="3"/>
    </row>
    <row r="57" spans="1:12" ht="12.75">
      <c r="A57" s="189"/>
      <c r="B57" s="54" t="s">
        <v>194</v>
      </c>
      <c r="C57" s="10">
        <v>862</v>
      </c>
      <c r="D57" s="31">
        <v>19</v>
      </c>
      <c r="E57" s="31">
        <v>0</v>
      </c>
      <c r="F57" s="31">
        <v>24</v>
      </c>
      <c r="G57" s="31">
        <v>60</v>
      </c>
      <c r="H57" s="31">
        <v>113</v>
      </c>
      <c r="I57" s="31">
        <v>71</v>
      </c>
      <c r="J57" s="10">
        <v>53</v>
      </c>
      <c r="K57" s="22">
        <v>1202</v>
      </c>
      <c r="L57" s="3"/>
    </row>
    <row r="58" spans="1:12" ht="12.75">
      <c r="A58" s="189"/>
      <c r="B58" s="54" t="s">
        <v>195</v>
      </c>
      <c r="C58" s="10">
        <v>148</v>
      </c>
      <c r="D58" s="31">
        <v>3</v>
      </c>
      <c r="E58" s="31">
        <v>0</v>
      </c>
      <c r="F58" s="31">
        <v>10</v>
      </c>
      <c r="G58" s="31">
        <v>31</v>
      </c>
      <c r="H58" s="31">
        <v>38</v>
      </c>
      <c r="I58" s="31">
        <v>15</v>
      </c>
      <c r="J58" s="10">
        <v>9</v>
      </c>
      <c r="K58" s="22">
        <v>254</v>
      </c>
      <c r="L58" s="3"/>
    </row>
    <row r="59" spans="1:12" ht="12.75">
      <c r="A59" s="189"/>
      <c r="B59" s="54" t="s">
        <v>145</v>
      </c>
      <c r="C59" s="10">
        <v>265</v>
      </c>
      <c r="D59" s="31">
        <v>30</v>
      </c>
      <c r="E59" s="31">
        <v>15</v>
      </c>
      <c r="F59" s="31">
        <v>72</v>
      </c>
      <c r="G59" s="31">
        <v>43</v>
      </c>
      <c r="H59" s="31">
        <v>286</v>
      </c>
      <c r="I59" s="31">
        <v>71</v>
      </c>
      <c r="J59" s="10">
        <v>66</v>
      </c>
      <c r="K59" s="22">
        <v>848</v>
      </c>
      <c r="L59" s="3"/>
    </row>
    <row r="60" spans="1:12" ht="12.75">
      <c r="A60" s="189"/>
      <c r="B60" s="54" t="s">
        <v>196</v>
      </c>
      <c r="C60" s="10">
        <v>299</v>
      </c>
      <c r="D60" s="31">
        <v>40</v>
      </c>
      <c r="E60" s="31">
        <v>25</v>
      </c>
      <c r="F60" s="31">
        <v>102</v>
      </c>
      <c r="G60" s="31">
        <v>160</v>
      </c>
      <c r="H60" s="31">
        <v>589</v>
      </c>
      <c r="I60" s="31">
        <v>127</v>
      </c>
      <c r="J60" s="10">
        <v>116</v>
      </c>
      <c r="K60" s="22">
        <v>1458</v>
      </c>
      <c r="L60" s="3"/>
    </row>
    <row r="61" spans="1:12" ht="12.75">
      <c r="A61" s="189"/>
      <c r="B61" s="54" t="s">
        <v>197</v>
      </c>
      <c r="C61" s="10">
        <v>92</v>
      </c>
      <c r="D61" s="31">
        <v>0</v>
      </c>
      <c r="E61" s="31">
        <v>0</v>
      </c>
      <c r="F61" s="31">
        <v>5</v>
      </c>
      <c r="G61" s="31">
        <v>39</v>
      </c>
      <c r="H61" s="31">
        <v>26</v>
      </c>
      <c r="I61" s="31">
        <v>21</v>
      </c>
      <c r="J61" s="10">
        <v>14</v>
      </c>
      <c r="K61" s="22">
        <v>197</v>
      </c>
      <c r="L61" s="3"/>
    </row>
    <row r="62" spans="1:12" ht="12.75">
      <c r="A62" s="189"/>
      <c r="B62" s="54" t="s">
        <v>198</v>
      </c>
      <c r="C62" s="10">
        <v>584</v>
      </c>
      <c r="D62" s="31">
        <v>27</v>
      </c>
      <c r="E62" s="31">
        <v>19</v>
      </c>
      <c r="F62" s="31">
        <v>58</v>
      </c>
      <c r="G62" s="31">
        <v>121</v>
      </c>
      <c r="H62" s="31">
        <v>112</v>
      </c>
      <c r="I62" s="31">
        <v>70</v>
      </c>
      <c r="J62" s="10">
        <v>55</v>
      </c>
      <c r="K62" s="22">
        <v>1046</v>
      </c>
      <c r="L62" s="3"/>
    </row>
    <row r="63" spans="1:12" ht="12.75">
      <c r="A63" s="189"/>
      <c r="B63" s="54" t="s">
        <v>199</v>
      </c>
      <c r="C63" s="10">
        <v>346</v>
      </c>
      <c r="D63" s="31">
        <v>28</v>
      </c>
      <c r="E63" s="31">
        <v>5</v>
      </c>
      <c r="F63" s="31">
        <v>35</v>
      </c>
      <c r="G63" s="31">
        <v>67</v>
      </c>
      <c r="H63" s="31">
        <v>452</v>
      </c>
      <c r="I63" s="31">
        <v>79</v>
      </c>
      <c r="J63" s="10">
        <v>87</v>
      </c>
      <c r="K63" s="22">
        <v>1099</v>
      </c>
      <c r="L63" s="3"/>
    </row>
    <row r="64" spans="1:12" ht="12.75">
      <c r="A64" s="189"/>
      <c r="B64" s="54" t="s">
        <v>200</v>
      </c>
      <c r="C64" s="10">
        <v>251</v>
      </c>
      <c r="D64" s="31">
        <v>8</v>
      </c>
      <c r="E64" s="31">
        <v>3</v>
      </c>
      <c r="F64" s="31">
        <v>12</v>
      </c>
      <c r="G64" s="31">
        <v>27</v>
      </c>
      <c r="H64" s="31">
        <v>48</v>
      </c>
      <c r="I64" s="31">
        <v>4</v>
      </c>
      <c r="J64" s="10">
        <v>22</v>
      </c>
      <c r="K64" s="22">
        <v>375</v>
      </c>
      <c r="L64" s="3"/>
    </row>
    <row r="65" spans="1:12" ht="12.75">
      <c r="A65" s="189"/>
      <c r="B65" s="54" t="s">
        <v>201</v>
      </c>
      <c r="C65" s="10">
        <v>223</v>
      </c>
      <c r="D65" s="31">
        <v>13</v>
      </c>
      <c r="E65" s="31">
        <v>0</v>
      </c>
      <c r="F65" s="31">
        <v>5</v>
      </c>
      <c r="G65" s="31">
        <v>32</v>
      </c>
      <c r="H65" s="31">
        <v>20</v>
      </c>
      <c r="I65" s="31">
        <v>31</v>
      </c>
      <c r="J65" s="10">
        <v>2</v>
      </c>
      <c r="K65" s="22">
        <v>326</v>
      </c>
      <c r="L65" s="3"/>
    </row>
    <row r="66" spans="1:12" ht="12.75">
      <c r="A66" s="189"/>
      <c r="B66" s="54" t="s">
        <v>202</v>
      </c>
      <c r="C66" s="10">
        <v>132</v>
      </c>
      <c r="D66" s="31">
        <v>5</v>
      </c>
      <c r="E66" s="31">
        <v>0</v>
      </c>
      <c r="F66" s="31">
        <v>7</v>
      </c>
      <c r="G66" s="31">
        <v>9</v>
      </c>
      <c r="H66" s="31">
        <v>16</v>
      </c>
      <c r="I66" s="31">
        <v>6</v>
      </c>
      <c r="J66" s="10">
        <v>0</v>
      </c>
      <c r="K66" s="22">
        <v>175</v>
      </c>
      <c r="L66" s="3"/>
    </row>
    <row r="67" spans="1:12" ht="12.75">
      <c r="A67" s="189"/>
      <c r="B67" s="54" t="s">
        <v>203</v>
      </c>
      <c r="C67" s="10">
        <v>614</v>
      </c>
      <c r="D67" s="31">
        <v>155</v>
      </c>
      <c r="E67" s="31">
        <v>68</v>
      </c>
      <c r="F67" s="31">
        <v>265</v>
      </c>
      <c r="G67" s="31">
        <v>314</v>
      </c>
      <c r="H67" s="31">
        <v>743</v>
      </c>
      <c r="I67" s="31">
        <v>150</v>
      </c>
      <c r="J67" s="10">
        <v>296</v>
      </c>
      <c r="K67" s="22">
        <v>2605</v>
      </c>
      <c r="L67" s="3"/>
    </row>
    <row r="68" spans="1:12" ht="12.75">
      <c r="A68" s="189"/>
      <c r="B68" s="54" t="s">
        <v>204</v>
      </c>
      <c r="C68" s="10">
        <v>290</v>
      </c>
      <c r="D68" s="31">
        <v>20</v>
      </c>
      <c r="E68" s="31">
        <v>15</v>
      </c>
      <c r="F68" s="31">
        <v>3</v>
      </c>
      <c r="G68" s="31">
        <v>44</v>
      </c>
      <c r="H68" s="31">
        <v>69</v>
      </c>
      <c r="I68" s="31">
        <v>35</v>
      </c>
      <c r="J68" s="10">
        <v>38</v>
      </c>
      <c r="K68" s="22">
        <v>514</v>
      </c>
      <c r="L68" s="3"/>
    </row>
    <row r="69" spans="1:12" ht="12.75">
      <c r="A69" s="189"/>
      <c r="B69" s="54" t="s">
        <v>205</v>
      </c>
      <c r="C69" s="10">
        <v>261</v>
      </c>
      <c r="D69" s="31">
        <v>18</v>
      </c>
      <c r="E69" s="31">
        <v>6</v>
      </c>
      <c r="F69" s="31">
        <v>33</v>
      </c>
      <c r="G69" s="31">
        <v>114</v>
      </c>
      <c r="H69" s="31">
        <v>239</v>
      </c>
      <c r="I69" s="31">
        <v>55</v>
      </c>
      <c r="J69" s="10">
        <v>359</v>
      </c>
      <c r="K69" s="22">
        <v>1085</v>
      </c>
      <c r="L69" s="3"/>
    </row>
    <row r="70" spans="1:12" ht="12.75">
      <c r="A70" s="189"/>
      <c r="B70" s="54" t="s">
        <v>206</v>
      </c>
      <c r="C70" s="10">
        <v>120</v>
      </c>
      <c r="D70" s="31">
        <v>0</v>
      </c>
      <c r="E70" s="31">
        <v>6</v>
      </c>
      <c r="F70" s="31">
        <v>3</v>
      </c>
      <c r="G70" s="31">
        <v>39</v>
      </c>
      <c r="H70" s="31">
        <v>45</v>
      </c>
      <c r="I70" s="31">
        <v>25</v>
      </c>
      <c r="J70" s="10">
        <v>5</v>
      </c>
      <c r="K70" s="22">
        <v>243</v>
      </c>
      <c r="L70" s="3"/>
    </row>
    <row r="71" spans="1:12" ht="12.75">
      <c r="A71" s="189"/>
      <c r="B71" s="54" t="s">
        <v>207</v>
      </c>
      <c r="C71" s="10">
        <v>122</v>
      </c>
      <c r="D71" s="31">
        <v>14</v>
      </c>
      <c r="E71" s="31">
        <v>0</v>
      </c>
      <c r="F71" s="31">
        <v>5</v>
      </c>
      <c r="G71" s="31">
        <v>38</v>
      </c>
      <c r="H71" s="31">
        <v>56</v>
      </c>
      <c r="I71" s="31">
        <v>14</v>
      </c>
      <c r="J71" s="10">
        <v>10</v>
      </c>
      <c r="K71" s="22">
        <v>259</v>
      </c>
      <c r="L71" s="3"/>
    </row>
    <row r="72" spans="1:12" ht="6" customHeight="1">
      <c r="A72" s="203" t="s">
        <v>0</v>
      </c>
      <c r="B72" s="58"/>
      <c r="C72" s="56" t="s">
        <v>23</v>
      </c>
      <c r="D72" s="57" t="s">
        <v>23</v>
      </c>
      <c r="E72" s="57" t="s">
        <v>23</v>
      </c>
      <c r="F72" s="57" t="s">
        <v>23</v>
      </c>
      <c r="G72" s="57" t="s">
        <v>23</v>
      </c>
      <c r="H72" s="57" t="s">
        <v>23</v>
      </c>
      <c r="I72" s="57" t="s">
        <v>23</v>
      </c>
      <c r="J72" s="56" t="s">
        <v>23</v>
      </c>
      <c r="K72" s="55" t="s">
        <v>23</v>
      </c>
      <c r="L72" s="3"/>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A33" sqref="A33"/>
    </sheetView>
  </sheetViews>
  <sheetFormatPr defaultColWidth="11.421875" defaultRowHeight="12.75"/>
  <cols>
    <col min="1" max="1" width="17.7109375" style="0" customWidth="1"/>
    <col min="4" max="4" width="11.7109375" style="0" customWidth="1"/>
    <col min="5" max="5" width="12.7109375" style="0" customWidth="1"/>
    <col min="9" max="9" width="14.7109375" style="0" customWidth="1"/>
  </cols>
  <sheetData>
    <row r="1" spans="1:10" ht="12.75">
      <c r="A1" s="2" t="s">
        <v>210</v>
      </c>
      <c r="B1" s="3"/>
      <c r="C1" s="3"/>
      <c r="D1" s="3"/>
      <c r="E1" s="3"/>
      <c r="F1" s="3"/>
      <c r="G1" s="3"/>
      <c r="H1" s="3"/>
      <c r="I1" s="3"/>
      <c r="J1" s="3"/>
    </row>
    <row r="2" spans="1:10" ht="12.75">
      <c r="A2" s="2"/>
      <c r="B2" s="3"/>
      <c r="C2" s="3"/>
      <c r="D2" s="3"/>
      <c r="E2" s="3"/>
      <c r="F2" s="3"/>
      <c r="G2" s="3"/>
      <c r="H2" s="3"/>
      <c r="I2" s="3"/>
      <c r="J2" s="3"/>
    </row>
    <row r="3" spans="1:10" ht="12.75">
      <c r="A3" s="2"/>
      <c r="B3" s="3"/>
      <c r="C3" s="3"/>
      <c r="D3" s="3"/>
      <c r="E3" s="3"/>
      <c r="F3" s="3"/>
      <c r="G3" s="3"/>
      <c r="H3" s="3"/>
      <c r="I3" s="3"/>
      <c r="J3" s="3"/>
    </row>
    <row r="4" spans="1:10" ht="12.75">
      <c r="A4" s="62" t="s">
        <v>11</v>
      </c>
      <c r="B4" s="3"/>
      <c r="C4" s="3"/>
      <c r="D4" s="3"/>
      <c r="E4" s="3"/>
      <c r="F4" s="3"/>
      <c r="G4" s="3"/>
      <c r="H4" s="3"/>
      <c r="I4" s="3"/>
      <c r="J4" s="3"/>
    </row>
    <row r="5" spans="1:10" ht="3" customHeight="1">
      <c r="A5" s="56" t="s">
        <v>0</v>
      </c>
      <c r="B5" s="3" t="s">
        <v>25</v>
      </c>
      <c r="C5" s="3" t="s">
        <v>25</v>
      </c>
      <c r="D5" s="3" t="s">
        <v>25</v>
      </c>
      <c r="E5" s="3" t="s">
        <v>25</v>
      </c>
      <c r="F5" s="3" t="s">
        <v>25</v>
      </c>
      <c r="G5" s="3" t="s">
        <v>25</v>
      </c>
      <c r="H5" s="3" t="s">
        <v>25</v>
      </c>
      <c r="I5" s="3" t="s">
        <v>25</v>
      </c>
      <c r="J5" s="3" t="s">
        <v>25</v>
      </c>
    </row>
    <row r="6" spans="1:10" ht="3" customHeight="1">
      <c r="A6" s="75"/>
      <c r="B6" s="80"/>
      <c r="C6" s="82"/>
      <c r="D6" s="82"/>
      <c r="E6" s="82"/>
      <c r="F6" s="82"/>
      <c r="G6" s="82"/>
      <c r="H6" s="82"/>
      <c r="I6" s="80"/>
      <c r="J6" s="75"/>
    </row>
    <row r="7" spans="1:10" ht="12.75">
      <c r="A7" s="18" t="s">
        <v>212</v>
      </c>
      <c r="B7" s="66" t="s">
        <v>24</v>
      </c>
      <c r="C7" s="69" t="s">
        <v>41</v>
      </c>
      <c r="D7" s="66" t="s">
        <v>42</v>
      </c>
      <c r="E7" s="69" t="s">
        <v>38</v>
      </c>
      <c r="F7" s="66" t="s">
        <v>29</v>
      </c>
      <c r="G7" s="69" t="s">
        <v>39</v>
      </c>
      <c r="H7" s="69" t="s">
        <v>31</v>
      </c>
      <c r="I7" s="83" t="s">
        <v>44</v>
      </c>
      <c r="J7" s="106" t="s">
        <v>37</v>
      </c>
    </row>
    <row r="8" spans="1:10" ht="12.75">
      <c r="A8" s="17" t="s">
        <v>93</v>
      </c>
      <c r="B8" s="66" t="s">
        <v>40</v>
      </c>
      <c r="C8" s="53" t="s">
        <v>34</v>
      </c>
      <c r="D8" s="66" t="s">
        <v>45</v>
      </c>
      <c r="E8" s="69" t="s">
        <v>32</v>
      </c>
      <c r="F8" s="232"/>
      <c r="G8" s="103"/>
      <c r="H8" s="227"/>
      <c r="I8" s="83" t="s">
        <v>26</v>
      </c>
      <c r="J8" s="106" t="s">
        <v>57</v>
      </c>
    </row>
    <row r="9" spans="1:10" ht="12.75">
      <c r="A9" s="17" t="s">
        <v>0</v>
      </c>
      <c r="C9" s="69" t="s">
        <v>35</v>
      </c>
      <c r="D9" s="66" t="s">
        <v>33</v>
      </c>
      <c r="E9" s="103"/>
      <c r="F9" s="52" t="s">
        <v>43</v>
      </c>
      <c r="G9" s="53" t="s">
        <v>43</v>
      </c>
      <c r="H9" s="53" t="s">
        <v>43</v>
      </c>
      <c r="I9" s="83" t="s">
        <v>46</v>
      </c>
      <c r="J9" s="106" t="s">
        <v>58</v>
      </c>
    </row>
    <row r="10" spans="1:10" ht="12.75">
      <c r="A10" s="17" t="s">
        <v>0</v>
      </c>
      <c r="B10" s="102" t="s">
        <v>43</v>
      </c>
      <c r="C10" s="69" t="s">
        <v>36</v>
      </c>
      <c r="D10" s="66" t="s">
        <v>28</v>
      </c>
      <c r="E10" s="103" t="s">
        <v>43</v>
      </c>
      <c r="F10" s="102" t="s">
        <v>43</v>
      </c>
      <c r="G10" s="103" t="s">
        <v>43</v>
      </c>
      <c r="H10" s="103" t="s">
        <v>43</v>
      </c>
      <c r="I10" s="83" t="s">
        <v>30</v>
      </c>
      <c r="J10" s="106" t="s">
        <v>59</v>
      </c>
    </row>
    <row r="11" spans="1:10" ht="3" customHeight="1">
      <c r="A11" s="55"/>
      <c r="B11" s="15"/>
      <c r="C11" s="71"/>
      <c r="D11" s="67"/>
      <c r="E11" s="33"/>
      <c r="F11" s="15"/>
      <c r="G11" s="33"/>
      <c r="H11" s="33"/>
      <c r="I11" s="84"/>
      <c r="J11" s="94"/>
    </row>
    <row r="12" spans="1:10" ht="6" customHeight="1">
      <c r="A12" s="17"/>
      <c r="B12" s="102"/>
      <c r="C12" s="69"/>
      <c r="D12" s="66"/>
      <c r="E12" s="103"/>
      <c r="F12" s="102"/>
      <c r="G12" s="103"/>
      <c r="H12" s="103"/>
      <c r="I12" s="83"/>
      <c r="J12" s="89"/>
    </row>
    <row r="13" spans="1:10" ht="12.75">
      <c r="A13" s="18" t="s">
        <v>211</v>
      </c>
      <c r="B13" s="52"/>
      <c r="C13" s="53"/>
      <c r="D13" s="52"/>
      <c r="E13" s="53"/>
      <c r="F13" s="52"/>
      <c r="G13" s="53"/>
      <c r="H13" s="53"/>
      <c r="I13" s="85"/>
      <c r="J13" s="54"/>
    </row>
    <row r="14" spans="1:10" ht="6" customHeight="1">
      <c r="A14" s="17" t="s">
        <v>0</v>
      </c>
      <c r="B14" s="52" t="s">
        <v>25</v>
      </c>
      <c r="C14" s="53" t="s">
        <v>25</v>
      </c>
      <c r="D14" s="52" t="s">
        <v>25</v>
      </c>
      <c r="E14" s="53" t="s">
        <v>25</v>
      </c>
      <c r="F14" s="52" t="s">
        <v>25</v>
      </c>
      <c r="G14" s="53" t="s">
        <v>25</v>
      </c>
      <c r="H14" s="53" t="s">
        <v>25</v>
      </c>
      <c r="I14" s="85" t="s">
        <v>25</v>
      </c>
      <c r="J14" s="54" t="s">
        <v>25</v>
      </c>
    </row>
    <row r="15" spans="1:10" ht="24">
      <c r="A15" s="20" t="s">
        <v>92</v>
      </c>
      <c r="B15" s="8">
        <v>4529</v>
      </c>
      <c r="C15" s="30">
        <v>4294</v>
      </c>
      <c r="D15" s="8">
        <v>3717</v>
      </c>
      <c r="E15" s="30">
        <v>6058</v>
      </c>
      <c r="F15" s="8">
        <v>7528</v>
      </c>
      <c r="G15" s="30">
        <v>12686</v>
      </c>
      <c r="H15" s="30">
        <v>5705</v>
      </c>
      <c r="I15" s="77">
        <v>5057</v>
      </c>
      <c r="J15" s="9">
        <v>49574</v>
      </c>
    </row>
    <row r="16" spans="1:10" ht="12.75">
      <c r="A16" s="17" t="s">
        <v>14</v>
      </c>
      <c r="B16" s="10">
        <v>1699</v>
      </c>
      <c r="C16" s="31">
        <v>3523</v>
      </c>
      <c r="D16" s="10">
        <v>3254</v>
      </c>
      <c r="E16" s="31">
        <v>5109</v>
      </c>
      <c r="F16" s="10">
        <v>6251</v>
      </c>
      <c r="G16" s="31">
        <v>10169</v>
      </c>
      <c r="H16" s="31">
        <v>4440</v>
      </c>
      <c r="I16" s="76">
        <v>3277</v>
      </c>
      <c r="J16" s="9">
        <v>37722</v>
      </c>
    </row>
    <row r="17" spans="1:10" ht="12.75">
      <c r="A17" s="17" t="s">
        <v>12</v>
      </c>
      <c r="B17" s="10">
        <v>898</v>
      </c>
      <c r="C17" s="31">
        <v>435</v>
      </c>
      <c r="D17" s="10">
        <v>258</v>
      </c>
      <c r="E17" s="31">
        <v>481</v>
      </c>
      <c r="F17" s="10">
        <v>679</v>
      </c>
      <c r="G17" s="31">
        <v>1204</v>
      </c>
      <c r="H17" s="31">
        <v>650</v>
      </c>
      <c r="I17" s="76">
        <v>1104</v>
      </c>
      <c r="J17" s="9">
        <v>5709</v>
      </c>
    </row>
    <row r="18" spans="1:10" ht="12.75">
      <c r="A18" s="17" t="s">
        <v>2</v>
      </c>
      <c r="B18" s="10">
        <v>454</v>
      </c>
      <c r="C18" s="31">
        <v>147</v>
      </c>
      <c r="D18" s="10">
        <v>103</v>
      </c>
      <c r="E18" s="31">
        <v>166</v>
      </c>
      <c r="F18" s="10">
        <v>183</v>
      </c>
      <c r="G18" s="31">
        <v>395</v>
      </c>
      <c r="H18" s="31">
        <v>139</v>
      </c>
      <c r="I18" s="76">
        <v>122</v>
      </c>
      <c r="J18" s="9">
        <v>1709</v>
      </c>
    </row>
    <row r="19" spans="1:10" ht="12.75">
      <c r="A19" s="17" t="s">
        <v>9</v>
      </c>
      <c r="B19" s="10">
        <v>284</v>
      </c>
      <c r="C19" s="31">
        <v>68</v>
      </c>
      <c r="D19" s="10">
        <v>49</v>
      </c>
      <c r="E19" s="31">
        <v>108</v>
      </c>
      <c r="F19" s="10">
        <v>152</v>
      </c>
      <c r="G19" s="31">
        <v>277</v>
      </c>
      <c r="H19" s="31">
        <v>222</v>
      </c>
      <c r="I19" s="76">
        <v>242</v>
      </c>
      <c r="J19" s="9">
        <v>1402</v>
      </c>
    </row>
    <row r="20" spans="1:10" ht="12.75">
      <c r="A20" s="17" t="s">
        <v>10</v>
      </c>
      <c r="B20" s="10">
        <v>1194</v>
      </c>
      <c r="C20" s="31">
        <v>121</v>
      </c>
      <c r="D20" s="10">
        <v>53</v>
      </c>
      <c r="E20" s="31">
        <v>194</v>
      </c>
      <c r="F20" s="10">
        <v>263</v>
      </c>
      <c r="G20" s="31">
        <v>641</v>
      </c>
      <c r="H20" s="31">
        <v>254</v>
      </c>
      <c r="I20" s="76">
        <v>312</v>
      </c>
      <c r="J20" s="9">
        <v>3032</v>
      </c>
    </row>
    <row r="21" spans="1:10" ht="12.75">
      <c r="A21" s="55" t="s">
        <v>0</v>
      </c>
      <c r="B21" s="59" t="s">
        <v>25</v>
      </c>
      <c r="C21" s="60" t="s">
        <v>25</v>
      </c>
      <c r="D21" s="59" t="s">
        <v>25</v>
      </c>
      <c r="E21" s="60" t="s">
        <v>25</v>
      </c>
      <c r="F21" s="59" t="s">
        <v>25</v>
      </c>
      <c r="G21" s="60" t="s">
        <v>25</v>
      </c>
      <c r="H21" s="60" t="s">
        <v>25</v>
      </c>
      <c r="I21" s="86" t="s">
        <v>25</v>
      </c>
      <c r="J21" s="170" t="s">
        <v>25</v>
      </c>
    </row>
    <row r="22" spans="1:10" ht="3" customHeight="1">
      <c r="A22" s="17"/>
      <c r="B22" s="10"/>
      <c r="C22" s="31"/>
      <c r="D22" s="10"/>
      <c r="E22" s="31"/>
      <c r="F22" s="10"/>
      <c r="G22" s="31"/>
      <c r="H22" s="31"/>
      <c r="I22" s="76"/>
      <c r="J22" s="9"/>
    </row>
    <row r="23" spans="1:10" ht="12.75">
      <c r="A23" s="18" t="s">
        <v>213</v>
      </c>
      <c r="B23" s="10"/>
      <c r="C23" s="31"/>
      <c r="D23" s="10"/>
      <c r="E23" s="31"/>
      <c r="F23" s="10"/>
      <c r="G23" s="31"/>
      <c r="H23" s="31"/>
      <c r="I23" s="76"/>
      <c r="J23" s="9"/>
    </row>
    <row r="24" spans="1:10" ht="6" customHeight="1">
      <c r="A24" s="17" t="s">
        <v>0</v>
      </c>
      <c r="B24" s="10" t="s">
        <v>25</v>
      </c>
      <c r="C24" s="31" t="s">
        <v>25</v>
      </c>
      <c r="D24" s="10" t="s">
        <v>25</v>
      </c>
      <c r="E24" s="31" t="s">
        <v>25</v>
      </c>
      <c r="F24" s="10" t="s">
        <v>25</v>
      </c>
      <c r="G24" s="31" t="s">
        <v>25</v>
      </c>
      <c r="H24" s="31" t="s">
        <v>25</v>
      </c>
      <c r="I24" s="76" t="s">
        <v>25</v>
      </c>
      <c r="J24" s="9" t="s">
        <v>25</v>
      </c>
    </row>
    <row r="25" spans="1:10" ht="24">
      <c r="A25" s="20" t="s">
        <v>92</v>
      </c>
      <c r="B25" s="8">
        <v>4405</v>
      </c>
      <c r="C25" s="30">
        <v>3922</v>
      </c>
      <c r="D25" s="8">
        <v>3424</v>
      </c>
      <c r="E25" s="30">
        <v>5280</v>
      </c>
      <c r="F25" s="8">
        <v>6131</v>
      </c>
      <c r="G25" s="30">
        <v>12391</v>
      </c>
      <c r="H25" s="30">
        <v>4691</v>
      </c>
      <c r="I25" s="77">
        <v>3647</v>
      </c>
      <c r="J25" s="9">
        <v>43891</v>
      </c>
    </row>
    <row r="26" spans="1:10" ht="12.75">
      <c r="A26" s="17" t="s">
        <v>14</v>
      </c>
      <c r="B26" s="10">
        <v>1653</v>
      </c>
      <c r="C26" s="31">
        <v>3250</v>
      </c>
      <c r="D26" s="10">
        <v>3002</v>
      </c>
      <c r="E26" s="31">
        <v>4434</v>
      </c>
      <c r="F26" s="10">
        <v>5034</v>
      </c>
      <c r="G26" s="31">
        <v>9920</v>
      </c>
      <c r="H26" s="31">
        <v>3599</v>
      </c>
      <c r="I26" s="76">
        <v>2220</v>
      </c>
      <c r="J26" s="9">
        <v>33112</v>
      </c>
    </row>
    <row r="27" spans="1:10" ht="12.75">
      <c r="A27" s="17" t="s">
        <v>12</v>
      </c>
      <c r="B27" s="10">
        <v>868</v>
      </c>
      <c r="C27" s="31">
        <v>407</v>
      </c>
      <c r="D27" s="10">
        <v>230</v>
      </c>
      <c r="E27" s="31">
        <v>428</v>
      </c>
      <c r="F27" s="10">
        <v>590</v>
      </c>
      <c r="G27" s="31">
        <v>1183</v>
      </c>
      <c r="H27" s="31">
        <v>570</v>
      </c>
      <c r="I27" s="76">
        <v>916</v>
      </c>
      <c r="J27" s="9">
        <v>5192</v>
      </c>
    </row>
    <row r="28" spans="1:10" ht="12.75">
      <c r="A28" s="17" t="s">
        <v>2</v>
      </c>
      <c r="B28" s="10">
        <v>445</v>
      </c>
      <c r="C28" s="31">
        <v>123</v>
      </c>
      <c r="D28" s="10">
        <v>99</v>
      </c>
      <c r="E28" s="31">
        <v>151</v>
      </c>
      <c r="F28" s="10">
        <v>156</v>
      </c>
      <c r="G28" s="31">
        <v>390</v>
      </c>
      <c r="H28" s="31">
        <v>125</v>
      </c>
      <c r="I28" s="76">
        <v>78</v>
      </c>
      <c r="J28" s="9">
        <v>1567</v>
      </c>
    </row>
    <row r="29" spans="1:10" ht="12.75">
      <c r="A29" s="17" t="s">
        <v>9</v>
      </c>
      <c r="B29" s="10">
        <v>280</v>
      </c>
      <c r="C29" s="31">
        <v>38</v>
      </c>
      <c r="D29" s="10">
        <v>45</v>
      </c>
      <c r="E29" s="31">
        <v>97</v>
      </c>
      <c r="F29" s="10">
        <v>128</v>
      </c>
      <c r="G29" s="31">
        <v>273</v>
      </c>
      <c r="H29" s="31">
        <v>186</v>
      </c>
      <c r="I29" s="76">
        <v>191</v>
      </c>
      <c r="J29" s="9">
        <v>1238</v>
      </c>
    </row>
    <row r="30" spans="1:10" ht="12.75">
      <c r="A30" s="17" t="s">
        <v>10</v>
      </c>
      <c r="B30" s="10">
        <v>1159</v>
      </c>
      <c r="C30" s="31">
        <v>104</v>
      </c>
      <c r="D30" s="10">
        <v>48</v>
      </c>
      <c r="E30" s="31">
        <v>170</v>
      </c>
      <c r="F30" s="10">
        <v>223</v>
      </c>
      <c r="G30" s="31">
        <v>625</v>
      </c>
      <c r="H30" s="31">
        <v>211</v>
      </c>
      <c r="I30" s="76">
        <v>242</v>
      </c>
      <c r="J30" s="9">
        <v>2782</v>
      </c>
    </row>
    <row r="31" spans="1:10" ht="6" customHeight="1">
      <c r="A31" s="55"/>
      <c r="B31" s="59"/>
      <c r="C31" s="60"/>
      <c r="D31" s="59"/>
      <c r="E31" s="60"/>
      <c r="F31" s="59"/>
      <c r="G31" s="60"/>
      <c r="H31" s="60"/>
      <c r="I31" s="86"/>
      <c r="J31" s="170"/>
    </row>
    <row r="32" spans="1:10" ht="3" customHeight="1">
      <c r="A32" s="17"/>
      <c r="B32" s="10"/>
      <c r="C32" s="31"/>
      <c r="D32" s="10"/>
      <c r="E32" s="31"/>
      <c r="F32" s="10"/>
      <c r="G32" s="31"/>
      <c r="H32" s="31"/>
      <c r="I32" s="76"/>
      <c r="J32" s="9"/>
    </row>
    <row r="33" spans="1:10" ht="12.75">
      <c r="A33" s="18" t="s">
        <v>214</v>
      </c>
      <c r="B33" s="10"/>
      <c r="C33" s="31"/>
      <c r="D33" s="10"/>
      <c r="E33" s="31"/>
      <c r="F33" s="10"/>
      <c r="G33" s="31"/>
      <c r="H33" s="31"/>
      <c r="I33" s="76"/>
      <c r="J33" s="9"/>
    </row>
    <row r="34" spans="1:10" ht="12.75">
      <c r="A34" s="17" t="s">
        <v>0</v>
      </c>
      <c r="B34" s="10" t="s">
        <v>25</v>
      </c>
      <c r="C34" s="31" t="s">
        <v>25</v>
      </c>
      <c r="D34" s="10" t="s">
        <v>25</v>
      </c>
      <c r="E34" s="31" t="s">
        <v>25</v>
      </c>
      <c r="F34" s="10" t="s">
        <v>25</v>
      </c>
      <c r="G34" s="31" t="s">
        <v>25</v>
      </c>
      <c r="H34" s="31" t="s">
        <v>25</v>
      </c>
      <c r="I34" s="76" t="s">
        <v>25</v>
      </c>
      <c r="J34" s="9" t="s">
        <v>25</v>
      </c>
    </row>
    <row r="35" spans="1:10" ht="24">
      <c r="A35" s="20" t="s">
        <v>92</v>
      </c>
      <c r="B35" s="8">
        <v>124</v>
      </c>
      <c r="C35" s="30">
        <v>372</v>
      </c>
      <c r="D35" s="8">
        <v>293</v>
      </c>
      <c r="E35" s="30">
        <v>778</v>
      </c>
      <c r="F35" s="8">
        <v>1397</v>
      </c>
      <c r="G35" s="30">
        <v>295</v>
      </c>
      <c r="H35" s="30">
        <v>1014</v>
      </c>
      <c r="I35" s="77">
        <v>1410</v>
      </c>
      <c r="J35" s="9">
        <v>5683</v>
      </c>
    </row>
    <row r="36" spans="1:10" ht="12.75">
      <c r="A36" s="17" t="s">
        <v>14</v>
      </c>
      <c r="B36" s="10">
        <v>46</v>
      </c>
      <c r="C36" s="31">
        <v>273</v>
      </c>
      <c r="D36" s="10">
        <v>252</v>
      </c>
      <c r="E36" s="31">
        <v>675</v>
      </c>
      <c r="F36" s="10">
        <v>1217</v>
      </c>
      <c r="G36" s="31">
        <v>249</v>
      </c>
      <c r="H36" s="31">
        <v>841</v>
      </c>
      <c r="I36" s="76">
        <v>1057</v>
      </c>
      <c r="J36" s="9">
        <v>4610</v>
      </c>
    </row>
    <row r="37" spans="1:10" ht="12.75">
      <c r="A37" s="17" t="s">
        <v>12</v>
      </c>
      <c r="B37" s="10">
        <v>30</v>
      </c>
      <c r="C37" s="31">
        <v>28</v>
      </c>
      <c r="D37" s="10">
        <v>28</v>
      </c>
      <c r="E37" s="31">
        <v>53</v>
      </c>
      <c r="F37" s="10">
        <v>89</v>
      </c>
      <c r="G37" s="31">
        <v>21</v>
      </c>
      <c r="H37" s="31">
        <v>80</v>
      </c>
      <c r="I37" s="76">
        <v>188</v>
      </c>
      <c r="J37" s="9">
        <v>517</v>
      </c>
    </row>
    <row r="38" spans="1:10" ht="12.75">
      <c r="A38" s="17" t="s">
        <v>2</v>
      </c>
      <c r="B38" s="10">
        <v>9</v>
      </c>
      <c r="C38" s="31">
        <v>24</v>
      </c>
      <c r="D38" s="10">
        <v>4</v>
      </c>
      <c r="E38" s="31">
        <v>15</v>
      </c>
      <c r="F38" s="10">
        <v>27</v>
      </c>
      <c r="G38" s="31">
        <v>5</v>
      </c>
      <c r="H38" s="31">
        <v>14</v>
      </c>
      <c r="I38" s="76">
        <v>44</v>
      </c>
      <c r="J38" s="9">
        <v>142</v>
      </c>
    </row>
    <row r="39" spans="1:10" ht="12.75">
      <c r="A39" s="17" t="s">
        <v>9</v>
      </c>
      <c r="B39" s="10">
        <v>4</v>
      </c>
      <c r="C39" s="31">
        <v>30</v>
      </c>
      <c r="D39" s="10">
        <v>4</v>
      </c>
      <c r="E39" s="31">
        <v>11</v>
      </c>
      <c r="F39" s="10">
        <v>24</v>
      </c>
      <c r="G39" s="31">
        <v>4</v>
      </c>
      <c r="H39" s="31">
        <v>36</v>
      </c>
      <c r="I39" s="76">
        <v>51</v>
      </c>
      <c r="J39" s="9">
        <v>164</v>
      </c>
    </row>
    <row r="40" spans="1:10" ht="12.75">
      <c r="A40" s="17" t="s">
        <v>10</v>
      </c>
      <c r="B40" s="10">
        <v>35</v>
      </c>
      <c r="C40" s="31">
        <v>17</v>
      </c>
      <c r="D40" s="10">
        <v>5</v>
      </c>
      <c r="E40" s="31">
        <v>24</v>
      </c>
      <c r="F40" s="10">
        <v>40</v>
      </c>
      <c r="G40" s="31">
        <v>16</v>
      </c>
      <c r="H40" s="31">
        <v>43</v>
      </c>
      <c r="I40" s="76">
        <v>70</v>
      </c>
      <c r="J40" s="9">
        <v>250</v>
      </c>
    </row>
    <row r="41" spans="1:10" ht="6" customHeight="1">
      <c r="A41" s="55" t="s">
        <v>0</v>
      </c>
      <c r="B41" s="56" t="s">
        <v>25</v>
      </c>
      <c r="C41" s="57" t="s">
        <v>25</v>
      </c>
      <c r="D41" s="56" t="s">
        <v>25</v>
      </c>
      <c r="E41" s="57" t="s">
        <v>25</v>
      </c>
      <c r="F41" s="56" t="s">
        <v>25</v>
      </c>
      <c r="G41" s="57" t="s">
        <v>25</v>
      </c>
      <c r="H41" s="57" t="s">
        <v>25</v>
      </c>
      <c r="I41" s="87" t="s">
        <v>25</v>
      </c>
      <c r="J41" s="58" t="s">
        <v>25</v>
      </c>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65"/>
  <sheetViews>
    <sheetView workbookViewId="0" topLeftCell="I1">
      <selection activeCell="A6" sqref="A6:A44"/>
    </sheetView>
  </sheetViews>
  <sheetFormatPr defaultColWidth="11.421875" defaultRowHeight="12.75"/>
  <cols>
    <col min="1" max="1" width="16.7109375" style="0" customWidth="1"/>
    <col min="5" max="5" width="11.7109375" style="0" customWidth="1"/>
    <col min="9" max="9" width="12.7109375" style="0" customWidth="1"/>
    <col min="10" max="10" width="13.7109375" style="0" customWidth="1"/>
  </cols>
  <sheetData>
    <row r="1" spans="1:11" ht="12.75">
      <c r="A1" s="2" t="s">
        <v>238</v>
      </c>
      <c r="B1" s="3"/>
      <c r="C1" s="3"/>
      <c r="D1" s="3"/>
      <c r="E1" s="3"/>
      <c r="F1" s="3"/>
      <c r="G1" s="3"/>
      <c r="H1" s="3"/>
      <c r="I1" s="3"/>
      <c r="J1" s="3"/>
      <c r="K1" s="3"/>
    </row>
    <row r="2" spans="1:11" ht="12.75">
      <c r="A2" s="2" t="s">
        <v>237</v>
      </c>
      <c r="B2" s="3"/>
      <c r="C2" s="3"/>
      <c r="D2" s="3"/>
      <c r="E2" s="3"/>
      <c r="F2" s="3"/>
      <c r="G2" s="3"/>
      <c r="H2" s="3"/>
      <c r="I2" s="3"/>
      <c r="J2" s="3"/>
      <c r="K2" s="3"/>
    </row>
    <row r="3" spans="1:11" ht="12.75">
      <c r="A3" s="3"/>
      <c r="B3" s="3"/>
      <c r="C3" s="3"/>
      <c r="D3" s="3"/>
      <c r="E3" s="3"/>
      <c r="F3" s="3"/>
      <c r="G3" s="3"/>
      <c r="H3" s="3"/>
      <c r="I3" s="3"/>
      <c r="J3" s="3"/>
      <c r="K3" s="3"/>
    </row>
    <row r="4" spans="1:11" ht="12.75">
      <c r="A4" s="62" t="s">
        <v>11</v>
      </c>
      <c r="B4" s="3"/>
      <c r="C4" s="3"/>
      <c r="D4" s="3"/>
      <c r="E4" s="3"/>
      <c r="F4" s="3"/>
      <c r="G4" s="3"/>
      <c r="H4" s="3"/>
      <c r="I4" s="3"/>
      <c r="J4" s="3"/>
      <c r="K4" s="3"/>
    </row>
    <row r="5" spans="1:11" ht="3" customHeight="1">
      <c r="A5" s="56" t="s">
        <v>0</v>
      </c>
      <c r="B5" s="3" t="s">
        <v>25</v>
      </c>
      <c r="C5" s="3" t="s">
        <v>25</v>
      </c>
      <c r="D5" s="3" t="s">
        <v>25</v>
      </c>
      <c r="E5" s="3" t="s">
        <v>25</v>
      </c>
      <c r="F5" s="3" t="s">
        <v>25</v>
      </c>
      <c r="G5" s="3" t="s">
        <v>25</v>
      </c>
      <c r="H5" s="3" t="s">
        <v>25</v>
      </c>
      <c r="I5" s="3" t="s">
        <v>25</v>
      </c>
      <c r="J5" s="3" t="s">
        <v>25</v>
      </c>
      <c r="K5" s="3"/>
    </row>
    <row r="6" spans="1:11" ht="3" customHeight="1">
      <c r="A6" s="75"/>
      <c r="B6" s="80"/>
      <c r="C6" s="82"/>
      <c r="D6" s="82"/>
      <c r="E6" s="82"/>
      <c r="F6" s="82"/>
      <c r="G6" s="82"/>
      <c r="H6" s="82"/>
      <c r="I6" s="80"/>
      <c r="J6" s="75"/>
      <c r="K6" s="3"/>
    </row>
    <row r="7" spans="1:11" ht="12.75">
      <c r="A7" s="18" t="s">
        <v>212</v>
      </c>
      <c r="B7" s="66" t="s">
        <v>24</v>
      </c>
      <c r="C7" s="69" t="s">
        <v>41</v>
      </c>
      <c r="D7" s="66" t="s">
        <v>42</v>
      </c>
      <c r="E7" s="69" t="s">
        <v>38</v>
      </c>
      <c r="F7" s="66" t="s">
        <v>29</v>
      </c>
      <c r="G7" s="69" t="s">
        <v>39</v>
      </c>
      <c r="H7" s="69" t="s">
        <v>31</v>
      </c>
      <c r="I7" s="83" t="s">
        <v>44</v>
      </c>
      <c r="J7" s="105" t="s">
        <v>37</v>
      </c>
      <c r="K7" s="3"/>
    </row>
    <row r="8" spans="1:11" ht="12.75">
      <c r="A8" s="17" t="s">
        <v>93</v>
      </c>
      <c r="B8" s="66" t="s">
        <v>40</v>
      </c>
      <c r="C8" s="53" t="s">
        <v>34</v>
      </c>
      <c r="D8" s="66" t="s">
        <v>45</v>
      </c>
      <c r="E8" s="69" t="s">
        <v>32</v>
      </c>
      <c r="F8" s="232"/>
      <c r="G8" s="103"/>
      <c r="H8" s="227"/>
      <c r="I8" s="83" t="s">
        <v>26</v>
      </c>
      <c r="J8" s="105" t="s">
        <v>152</v>
      </c>
      <c r="K8" s="3"/>
    </row>
    <row r="9" spans="1:11" ht="12.75">
      <c r="A9" s="17" t="s">
        <v>0</v>
      </c>
      <c r="C9" s="69" t="s">
        <v>35</v>
      </c>
      <c r="D9" s="66" t="s">
        <v>33</v>
      </c>
      <c r="E9" s="103"/>
      <c r="F9" s="52" t="s">
        <v>43</v>
      </c>
      <c r="G9" s="53" t="s">
        <v>43</v>
      </c>
      <c r="H9" s="53" t="s">
        <v>43</v>
      </c>
      <c r="I9" s="83" t="s">
        <v>46</v>
      </c>
      <c r="J9" s="105" t="s">
        <v>153</v>
      </c>
      <c r="K9" s="3"/>
    </row>
    <row r="10" spans="1:11" ht="12.75">
      <c r="A10" s="17" t="s">
        <v>0</v>
      </c>
      <c r="B10" s="102" t="s">
        <v>43</v>
      </c>
      <c r="C10" s="69" t="s">
        <v>36</v>
      </c>
      <c r="D10" s="66" t="s">
        <v>28</v>
      </c>
      <c r="E10" s="103" t="s">
        <v>43</v>
      </c>
      <c r="F10" s="102" t="s">
        <v>43</v>
      </c>
      <c r="G10" s="103" t="s">
        <v>43</v>
      </c>
      <c r="H10" s="103" t="s">
        <v>43</v>
      </c>
      <c r="I10" s="83" t="s">
        <v>30</v>
      </c>
      <c r="J10" s="105" t="s">
        <v>59</v>
      </c>
      <c r="K10" s="3"/>
    </row>
    <row r="11" spans="1:11" ht="3" customHeight="1">
      <c r="A11" s="55"/>
      <c r="B11" s="15"/>
      <c r="C11" s="71"/>
      <c r="D11" s="67"/>
      <c r="E11" s="33"/>
      <c r="F11" s="15"/>
      <c r="G11" s="33"/>
      <c r="H11" s="33"/>
      <c r="I11" s="84"/>
      <c r="J11" s="94"/>
      <c r="K11" s="3"/>
    </row>
    <row r="12" spans="1:11" ht="6" customHeight="1">
      <c r="A12" s="75" t="s">
        <v>0</v>
      </c>
      <c r="B12" s="42"/>
      <c r="C12" s="43"/>
      <c r="D12" s="43"/>
      <c r="E12" s="43"/>
      <c r="F12" s="43"/>
      <c r="G12" s="43"/>
      <c r="H12" s="43"/>
      <c r="I12" s="42"/>
      <c r="J12" s="114"/>
      <c r="K12" s="3"/>
    </row>
    <row r="13" spans="1:11" ht="12.75">
      <c r="A13" s="18" t="s">
        <v>211</v>
      </c>
      <c r="B13" s="52" t="s">
        <v>25</v>
      </c>
      <c r="C13" s="53" t="s">
        <v>25</v>
      </c>
      <c r="D13" s="53" t="s">
        <v>25</v>
      </c>
      <c r="E13" s="53" t="s">
        <v>25</v>
      </c>
      <c r="F13" s="53" t="s">
        <v>25</v>
      </c>
      <c r="G13" s="53" t="s">
        <v>25</v>
      </c>
      <c r="H13" s="53" t="s">
        <v>25</v>
      </c>
      <c r="I13" s="52" t="s">
        <v>25</v>
      </c>
      <c r="J13" s="17" t="s">
        <v>25</v>
      </c>
      <c r="K13" s="3"/>
    </row>
    <row r="14" spans="1:11" ht="6" customHeight="1">
      <c r="A14" s="18"/>
      <c r="B14" s="52"/>
      <c r="C14" s="53"/>
      <c r="D14" s="53"/>
      <c r="E14" s="53"/>
      <c r="F14" s="53"/>
      <c r="G14" s="53"/>
      <c r="H14" s="53"/>
      <c r="I14" s="52"/>
      <c r="J14" s="17"/>
      <c r="K14" s="3"/>
    </row>
    <row r="15" spans="1:11" ht="12.75">
      <c r="A15" s="18" t="s">
        <v>125</v>
      </c>
      <c r="B15" s="49" t="s">
        <v>25</v>
      </c>
      <c r="C15" s="50" t="s">
        <v>25</v>
      </c>
      <c r="D15" s="50" t="s">
        <v>25</v>
      </c>
      <c r="E15" s="50" t="s">
        <v>25</v>
      </c>
      <c r="F15" s="50" t="s">
        <v>25</v>
      </c>
      <c r="G15" s="50" t="s">
        <v>25</v>
      </c>
      <c r="H15" s="50" t="s">
        <v>25</v>
      </c>
      <c r="I15" s="49" t="s">
        <v>25</v>
      </c>
      <c r="J15" s="18" t="s">
        <v>25</v>
      </c>
      <c r="K15" s="3"/>
    </row>
    <row r="16" spans="1:11" ht="12.75">
      <c r="A16" s="18" t="s">
        <v>126</v>
      </c>
      <c r="B16" s="8">
        <v>23729</v>
      </c>
      <c r="C16" s="30">
        <v>17499</v>
      </c>
      <c r="D16" s="30">
        <v>12243</v>
      </c>
      <c r="E16" s="30">
        <v>22076</v>
      </c>
      <c r="F16" s="30">
        <v>33029</v>
      </c>
      <c r="G16" s="30">
        <v>68259</v>
      </c>
      <c r="H16" s="30">
        <v>18358</v>
      </c>
      <c r="I16" s="8">
        <v>20203</v>
      </c>
      <c r="J16" s="22">
        <v>215396</v>
      </c>
      <c r="K16" s="3"/>
    </row>
    <row r="17" spans="1:11" ht="12.75">
      <c r="A17" s="17" t="s">
        <v>14</v>
      </c>
      <c r="B17" s="10">
        <v>9158</v>
      </c>
      <c r="C17" s="31">
        <v>14324</v>
      </c>
      <c r="D17" s="31">
        <v>10615</v>
      </c>
      <c r="E17" s="31">
        <v>18457</v>
      </c>
      <c r="F17" s="31">
        <v>26988</v>
      </c>
      <c r="G17" s="31">
        <v>55042</v>
      </c>
      <c r="H17" s="31">
        <v>13659</v>
      </c>
      <c r="I17" s="10">
        <v>12384</v>
      </c>
      <c r="J17" s="22">
        <v>160627</v>
      </c>
      <c r="K17" s="3"/>
    </row>
    <row r="18" spans="1:11" ht="12.75">
      <c r="A18" s="17" t="s">
        <v>12</v>
      </c>
      <c r="B18" s="10">
        <v>4871</v>
      </c>
      <c r="C18" s="31">
        <v>1755</v>
      </c>
      <c r="D18" s="31">
        <v>835</v>
      </c>
      <c r="E18" s="31">
        <v>1851</v>
      </c>
      <c r="F18" s="31">
        <v>3216</v>
      </c>
      <c r="G18" s="31">
        <v>6596</v>
      </c>
      <c r="H18" s="31">
        <v>2439</v>
      </c>
      <c r="I18" s="10">
        <v>5084</v>
      </c>
      <c r="J18" s="22">
        <v>26647</v>
      </c>
      <c r="K18" s="3"/>
    </row>
    <row r="19" spans="1:11" ht="12.75">
      <c r="A19" s="17" t="s">
        <v>2</v>
      </c>
      <c r="B19" s="10">
        <v>2374</v>
      </c>
      <c r="C19" s="31">
        <v>690</v>
      </c>
      <c r="D19" s="31">
        <v>444</v>
      </c>
      <c r="E19" s="31">
        <v>663</v>
      </c>
      <c r="F19" s="31">
        <v>852</v>
      </c>
      <c r="G19" s="31">
        <v>2060</v>
      </c>
      <c r="H19" s="31">
        <v>513</v>
      </c>
      <c r="I19" s="10">
        <v>397</v>
      </c>
      <c r="J19" s="22">
        <v>7993</v>
      </c>
      <c r="K19" s="3"/>
    </row>
    <row r="20" spans="1:11" ht="12.75">
      <c r="A20" s="17" t="s">
        <v>9</v>
      </c>
      <c r="B20" s="10">
        <v>1467</v>
      </c>
      <c r="C20" s="31">
        <v>271</v>
      </c>
      <c r="D20" s="31">
        <v>179</v>
      </c>
      <c r="E20" s="31">
        <v>398</v>
      </c>
      <c r="F20" s="31">
        <v>726</v>
      </c>
      <c r="G20" s="31">
        <v>1534</v>
      </c>
      <c r="H20" s="31">
        <v>889</v>
      </c>
      <c r="I20" s="10">
        <v>1086</v>
      </c>
      <c r="J20" s="22">
        <v>6550</v>
      </c>
      <c r="K20" s="3"/>
    </row>
    <row r="21" spans="1:11" ht="12.75">
      <c r="A21" s="17" t="s">
        <v>10</v>
      </c>
      <c r="B21" s="10">
        <v>5859</v>
      </c>
      <c r="C21" s="31">
        <v>459</v>
      </c>
      <c r="D21" s="31">
        <v>170</v>
      </c>
      <c r="E21" s="31">
        <v>707</v>
      </c>
      <c r="F21" s="31">
        <v>1247</v>
      </c>
      <c r="G21" s="31">
        <v>3027</v>
      </c>
      <c r="H21" s="31">
        <v>858</v>
      </c>
      <c r="I21" s="10">
        <v>1252</v>
      </c>
      <c r="J21" s="22">
        <v>13579</v>
      </c>
      <c r="K21" s="3"/>
    </row>
    <row r="22" spans="1:11" ht="12.75">
      <c r="A22" s="55" t="s">
        <v>0</v>
      </c>
      <c r="B22" s="59" t="s">
        <v>25</v>
      </c>
      <c r="C22" s="60" t="s">
        <v>25</v>
      </c>
      <c r="D22" s="60" t="s">
        <v>25</v>
      </c>
      <c r="E22" s="60" t="s">
        <v>25</v>
      </c>
      <c r="F22" s="60" t="s">
        <v>25</v>
      </c>
      <c r="G22" s="60" t="s">
        <v>25</v>
      </c>
      <c r="H22" s="60" t="s">
        <v>25</v>
      </c>
      <c r="I22" s="59" t="s">
        <v>25</v>
      </c>
      <c r="J22" s="115" t="s">
        <v>25</v>
      </c>
      <c r="K22" s="3"/>
    </row>
    <row r="23" spans="1:11" ht="3" customHeight="1">
      <c r="A23" s="17"/>
      <c r="B23" s="10"/>
      <c r="C23" s="31"/>
      <c r="D23" s="31"/>
      <c r="E23" s="31"/>
      <c r="F23" s="31"/>
      <c r="G23" s="31"/>
      <c r="H23" s="31"/>
      <c r="I23" s="10"/>
      <c r="J23" s="22"/>
      <c r="K23" s="3"/>
    </row>
    <row r="24" spans="1:11" ht="12.75">
      <c r="A24" s="18" t="s">
        <v>213</v>
      </c>
      <c r="B24" s="10"/>
      <c r="C24" s="31"/>
      <c r="D24" s="31"/>
      <c r="E24" s="31"/>
      <c r="F24" s="31"/>
      <c r="G24" s="31"/>
      <c r="H24" s="31"/>
      <c r="I24" s="10"/>
      <c r="J24" s="22"/>
      <c r="K24" s="3"/>
    </row>
    <row r="25" spans="1:11" ht="6" customHeight="1">
      <c r="A25" s="17"/>
      <c r="B25" s="10"/>
      <c r="C25" s="31"/>
      <c r="D25" s="31"/>
      <c r="E25" s="31"/>
      <c r="F25" s="31"/>
      <c r="G25" s="31"/>
      <c r="H25" s="31"/>
      <c r="I25" s="10"/>
      <c r="J25" s="22"/>
      <c r="K25" s="3"/>
    </row>
    <row r="26" spans="1:11" ht="12.75">
      <c r="A26" s="18" t="s">
        <v>125</v>
      </c>
      <c r="B26" s="8" t="s">
        <v>25</v>
      </c>
      <c r="C26" s="30" t="s">
        <v>25</v>
      </c>
      <c r="D26" s="30" t="s">
        <v>25</v>
      </c>
      <c r="E26" s="30" t="s">
        <v>25</v>
      </c>
      <c r="F26" s="30" t="s">
        <v>25</v>
      </c>
      <c r="G26" s="30" t="s">
        <v>25</v>
      </c>
      <c r="H26" s="30" t="s">
        <v>25</v>
      </c>
      <c r="I26" s="8" t="s">
        <v>25</v>
      </c>
      <c r="J26" s="22" t="s">
        <v>25</v>
      </c>
      <c r="K26" s="3"/>
    </row>
    <row r="27" spans="1:11" ht="12.75">
      <c r="A27" s="18" t="s">
        <v>126</v>
      </c>
      <c r="B27" s="8">
        <v>23320</v>
      </c>
      <c r="C27" s="30">
        <v>16404</v>
      </c>
      <c r="D27" s="30">
        <v>11716</v>
      </c>
      <c r="E27" s="30">
        <v>20431</v>
      </c>
      <c r="F27" s="30">
        <v>28843</v>
      </c>
      <c r="G27" s="30">
        <v>67358</v>
      </c>
      <c r="H27" s="30">
        <v>16325</v>
      </c>
      <c r="I27" s="8">
        <v>16407</v>
      </c>
      <c r="J27" s="22">
        <v>200804</v>
      </c>
      <c r="K27" s="3"/>
    </row>
    <row r="28" spans="1:11" ht="12.75">
      <c r="A28" s="17" t="s">
        <v>14</v>
      </c>
      <c r="B28" s="10">
        <v>9016</v>
      </c>
      <c r="C28" s="31">
        <v>13567</v>
      </c>
      <c r="D28" s="31">
        <v>10161</v>
      </c>
      <c r="E28" s="31">
        <v>17043</v>
      </c>
      <c r="F28" s="31">
        <v>23418</v>
      </c>
      <c r="G28" s="31">
        <v>54274</v>
      </c>
      <c r="H28" s="31">
        <v>12035</v>
      </c>
      <c r="I28" s="10">
        <v>9673</v>
      </c>
      <c r="J28" s="22">
        <v>149187</v>
      </c>
      <c r="K28" s="3"/>
    </row>
    <row r="29" spans="1:11" ht="12.75">
      <c r="A29" s="17" t="s">
        <v>12</v>
      </c>
      <c r="B29" s="10">
        <v>4773</v>
      </c>
      <c r="C29" s="31">
        <v>1676</v>
      </c>
      <c r="D29" s="31">
        <v>793</v>
      </c>
      <c r="E29" s="31">
        <v>1725</v>
      </c>
      <c r="F29" s="31">
        <v>2920</v>
      </c>
      <c r="G29" s="31">
        <v>6533</v>
      </c>
      <c r="H29" s="31">
        <v>2259</v>
      </c>
      <c r="I29" s="10">
        <v>4519</v>
      </c>
      <c r="J29" s="22">
        <v>25198</v>
      </c>
      <c r="K29" s="3"/>
    </row>
    <row r="30" spans="1:11" ht="12.75">
      <c r="A30" s="17" t="s">
        <v>2</v>
      </c>
      <c r="B30" s="10">
        <v>2341</v>
      </c>
      <c r="C30" s="31">
        <v>599</v>
      </c>
      <c r="D30" s="31">
        <v>430</v>
      </c>
      <c r="E30" s="31">
        <v>634</v>
      </c>
      <c r="F30" s="31">
        <v>775</v>
      </c>
      <c r="G30" s="31">
        <v>2047</v>
      </c>
      <c r="H30" s="31">
        <v>478</v>
      </c>
      <c r="I30" s="10">
        <v>274</v>
      </c>
      <c r="J30" s="22">
        <v>7578</v>
      </c>
      <c r="K30" s="3"/>
    </row>
    <row r="31" spans="1:11" ht="12.75">
      <c r="A31" s="17" t="s">
        <v>9</v>
      </c>
      <c r="B31" s="10">
        <v>1451</v>
      </c>
      <c r="C31" s="31">
        <v>147</v>
      </c>
      <c r="D31" s="31">
        <v>174</v>
      </c>
      <c r="E31" s="31">
        <v>379</v>
      </c>
      <c r="F31" s="31">
        <v>635</v>
      </c>
      <c r="G31" s="31">
        <v>1515</v>
      </c>
      <c r="H31" s="31">
        <v>790</v>
      </c>
      <c r="I31" s="10">
        <v>915</v>
      </c>
      <c r="J31" s="22">
        <v>6006</v>
      </c>
      <c r="K31" s="3"/>
    </row>
    <row r="32" spans="1:11" ht="12.75">
      <c r="A32" s="17" t="s">
        <v>10</v>
      </c>
      <c r="B32" s="10">
        <v>5739</v>
      </c>
      <c r="C32" s="31">
        <v>415</v>
      </c>
      <c r="D32" s="31">
        <v>158</v>
      </c>
      <c r="E32" s="31">
        <v>650</v>
      </c>
      <c r="F32" s="31">
        <v>1095</v>
      </c>
      <c r="G32" s="31">
        <v>2989</v>
      </c>
      <c r="H32" s="31">
        <v>763</v>
      </c>
      <c r="I32" s="10">
        <v>1026</v>
      </c>
      <c r="J32" s="22">
        <v>12835</v>
      </c>
      <c r="K32" s="3"/>
    </row>
    <row r="33" spans="1:11" ht="12.75">
      <c r="A33" s="55"/>
      <c r="B33" s="59"/>
      <c r="C33" s="60"/>
      <c r="D33" s="60"/>
      <c r="E33" s="60"/>
      <c r="F33" s="60"/>
      <c r="G33" s="60"/>
      <c r="H33" s="60"/>
      <c r="I33" s="59"/>
      <c r="J33" s="115"/>
      <c r="K33" s="3"/>
    </row>
    <row r="34" spans="1:11" ht="3" customHeight="1">
      <c r="A34" s="17" t="s">
        <v>0</v>
      </c>
      <c r="B34" s="12"/>
      <c r="C34" s="32"/>
      <c r="D34" s="32"/>
      <c r="E34" s="32"/>
      <c r="F34" s="32"/>
      <c r="G34" s="32"/>
      <c r="H34" s="32"/>
      <c r="I34" s="12"/>
      <c r="J34" s="140"/>
      <c r="K34" s="3"/>
    </row>
    <row r="35" spans="1:11" ht="12.75">
      <c r="A35" s="18" t="s">
        <v>214</v>
      </c>
      <c r="B35" s="12"/>
      <c r="C35" s="32"/>
      <c r="D35" s="32"/>
      <c r="E35" s="32"/>
      <c r="F35" s="32"/>
      <c r="G35" s="32"/>
      <c r="H35" s="32"/>
      <c r="I35" s="12"/>
      <c r="J35" s="140"/>
      <c r="K35" s="3"/>
    </row>
    <row r="36" spans="1:11" ht="3" customHeight="1">
      <c r="A36" s="17" t="s">
        <v>0</v>
      </c>
      <c r="B36" s="10" t="s">
        <v>25</v>
      </c>
      <c r="C36" s="31" t="s">
        <v>25</v>
      </c>
      <c r="D36" s="31" t="s">
        <v>25</v>
      </c>
      <c r="E36" s="31" t="s">
        <v>25</v>
      </c>
      <c r="F36" s="31" t="s">
        <v>25</v>
      </c>
      <c r="G36" s="31" t="s">
        <v>25</v>
      </c>
      <c r="H36" s="31" t="s">
        <v>25</v>
      </c>
      <c r="I36" s="10" t="s">
        <v>25</v>
      </c>
      <c r="J36" s="22" t="s">
        <v>25</v>
      </c>
      <c r="K36" s="3"/>
    </row>
    <row r="37" spans="1:11" ht="12.75">
      <c r="A37" s="18" t="s">
        <v>125</v>
      </c>
      <c r="B37" s="8" t="s">
        <v>25</v>
      </c>
      <c r="C37" s="30" t="s">
        <v>25</v>
      </c>
      <c r="D37" s="30" t="s">
        <v>25</v>
      </c>
      <c r="E37" s="30" t="s">
        <v>25</v>
      </c>
      <c r="F37" s="30" t="s">
        <v>25</v>
      </c>
      <c r="G37" s="30" t="s">
        <v>25</v>
      </c>
      <c r="H37" s="30" t="s">
        <v>25</v>
      </c>
      <c r="I37" s="8" t="s">
        <v>25</v>
      </c>
      <c r="J37" s="22" t="s">
        <v>25</v>
      </c>
      <c r="K37" s="3"/>
    </row>
    <row r="38" spans="1:11" ht="12.75">
      <c r="A38" s="18" t="s">
        <v>126</v>
      </c>
      <c r="B38" s="8">
        <v>409</v>
      </c>
      <c r="C38" s="30">
        <v>1095</v>
      </c>
      <c r="D38" s="30">
        <v>527</v>
      </c>
      <c r="E38" s="30">
        <v>1645</v>
      </c>
      <c r="F38" s="30">
        <v>4186</v>
      </c>
      <c r="G38" s="30">
        <v>901</v>
      </c>
      <c r="H38" s="30">
        <v>2033</v>
      </c>
      <c r="I38" s="8">
        <v>3796</v>
      </c>
      <c r="J38" s="22">
        <v>14592</v>
      </c>
      <c r="K38" s="3"/>
    </row>
    <row r="39" spans="1:11" ht="12.75">
      <c r="A39" s="17" t="s">
        <v>14</v>
      </c>
      <c r="B39" s="10">
        <v>142</v>
      </c>
      <c r="C39" s="31">
        <v>757</v>
      </c>
      <c r="D39" s="31">
        <v>454</v>
      </c>
      <c r="E39" s="31">
        <v>1414</v>
      </c>
      <c r="F39" s="31">
        <v>3570</v>
      </c>
      <c r="G39" s="31">
        <v>768</v>
      </c>
      <c r="H39" s="31">
        <v>1624</v>
      </c>
      <c r="I39" s="10">
        <v>2711</v>
      </c>
      <c r="J39" s="22">
        <v>11440</v>
      </c>
      <c r="K39" s="3"/>
    </row>
    <row r="40" spans="1:11" ht="12.75">
      <c r="A40" s="17" t="s">
        <v>12</v>
      </c>
      <c r="B40" s="10">
        <v>98</v>
      </c>
      <c r="C40" s="31">
        <v>79</v>
      </c>
      <c r="D40" s="31">
        <v>42</v>
      </c>
      <c r="E40" s="31">
        <v>126</v>
      </c>
      <c r="F40" s="31">
        <v>296</v>
      </c>
      <c r="G40" s="31">
        <v>63</v>
      </c>
      <c r="H40" s="31">
        <v>180</v>
      </c>
      <c r="I40" s="10">
        <v>565</v>
      </c>
      <c r="J40" s="22">
        <v>1449</v>
      </c>
      <c r="K40" s="3"/>
    </row>
    <row r="41" spans="1:11" ht="12.75">
      <c r="A41" s="17" t="s">
        <v>2</v>
      </c>
      <c r="B41" s="10">
        <v>33</v>
      </c>
      <c r="C41" s="31">
        <v>91</v>
      </c>
      <c r="D41" s="31">
        <v>14</v>
      </c>
      <c r="E41" s="31">
        <v>29</v>
      </c>
      <c r="F41" s="31">
        <v>77</v>
      </c>
      <c r="G41" s="31">
        <v>13</v>
      </c>
      <c r="H41" s="31">
        <v>35</v>
      </c>
      <c r="I41" s="10">
        <v>123</v>
      </c>
      <c r="J41" s="22">
        <v>415</v>
      </c>
      <c r="K41" s="3"/>
    </row>
    <row r="42" spans="1:11" ht="12.75">
      <c r="A42" s="17" t="s">
        <v>9</v>
      </c>
      <c r="B42" s="10">
        <v>16</v>
      </c>
      <c r="C42" s="31">
        <v>124</v>
      </c>
      <c r="D42" s="31">
        <v>5</v>
      </c>
      <c r="E42" s="31">
        <v>19</v>
      </c>
      <c r="F42" s="31">
        <v>91</v>
      </c>
      <c r="G42" s="31">
        <v>19</v>
      </c>
      <c r="H42" s="31">
        <v>99</v>
      </c>
      <c r="I42" s="10">
        <v>171</v>
      </c>
      <c r="J42" s="22">
        <v>544</v>
      </c>
      <c r="K42" s="3"/>
    </row>
    <row r="43" spans="1:11" ht="12.75">
      <c r="A43" s="17" t="s">
        <v>10</v>
      </c>
      <c r="B43" s="10">
        <v>120</v>
      </c>
      <c r="C43" s="31">
        <v>44</v>
      </c>
      <c r="D43" s="31">
        <v>12</v>
      </c>
      <c r="E43" s="31">
        <v>57</v>
      </c>
      <c r="F43" s="31">
        <v>152</v>
      </c>
      <c r="G43" s="31">
        <v>38</v>
      </c>
      <c r="H43" s="31">
        <v>95</v>
      </c>
      <c r="I43" s="10">
        <v>226</v>
      </c>
      <c r="J43" s="22">
        <v>744</v>
      </c>
      <c r="K43" s="3"/>
    </row>
    <row r="44" spans="1:11" ht="12.75">
      <c r="A44" s="55" t="s">
        <v>0</v>
      </c>
      <c r="B44" s="56" t="s">
        <v>25</v>
      </c>
      <c r="C44" s="57" t="s">
        <v>25</v>
      </c>
      <c r="D44" s="57" t="s">
        <v>25</v>
      </c>
      <c r="E44" s="57" t="s">
        <v>25</v>
      </c>
      <c r="F44" s="57" t="s">
        <v>25</v>
      </c>
      <c r="G44" s="57" t="s">
        <v>25</v>
      </c>
      <c r="H44" s="57" t="s">
        <v>25</v>
      </c>
      <c r="I44" s="56" t="s">
        <v>25</v>
      </c>
      <c r="J44" s="55" t="s">
        <v>25</v>
      </c>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pans="1:11" ht="12.75">
      <c r="A49" s="3"/>
      <c r="B49" s="3"/>
      <c r="C49" s="3"/>
      <c r="D49" s="3"/>
      <c r="E49" s="3"/>
      <c r="F49" s="3"/>
      <c r="G49" s="3"/>
      <c r="H49" s="3"/>
      <c r="I49" s="3"/>
      <c r="J49" s="3"/>
      <c r="K49" s="3"/>
    </row>
    <row r="50" spans="1:11" ht="12.75">
      <c r="A50" s="3"/>
      <c r="B50" s="3"/>
      <c r="C50" s="3"/>
      <c r="D50" s="3"/>
      <c r="E50" s="3"/>
      <c r="F50" s="3"/>
      <c r="G50" s="3"/>
      <c r="H50" s="3"/>
      <c r="I50" s="3"/>
      <c r="J50" s="3"/>
      <c r="K50" s="3"/>
    </row>
    <row r="51" spans="1:11" ht="12.75">
      <c r="A51" s="3"/>
      <c r="B51" s="3"/>
      <c r="C51" s="3"/>
      <c r="D51" s="3"/>
      <c r="E51" s="3"/>
      <c r="F51" s="3"/>
      <c r="G51" s="3"/>
      <c r="H51" s="3"/>
      <c r="I51" s="3"/>
      <c r="J51" s="3"/>
      <c r="K51" s="3"/>
    </row>
    <row r="52" spans="1:11" ht="12.75">
      <c r="A52" s="3" t="s">
        <v>0</v>
      </c>
      <c r="B52" s="3" t="s">
        <v>25</v>
      </c>
      <c r="C52" s="3" t="s">
        <v>25</v>
      </c>
      <c r="D52" s="3" t="s">
        <v>25</v>
      </c>
      <c r="E52" s="3" t="s">
        <v>25</v>
      </c>
      <c r="F52" s="3" t="s">
        <v>25</v>
      </c>
      <c r="G52" s="3" t="s">
        <v>25</v>
      </c>
      <c r="H52" s="3" t="s">
        <v>25</v>
      </c>
      <c r="I52" s="3" t="s">
        <v>25</v>
      </c>
      <c r="J52" s="3" t="s">
        <v>25</v>
      </c>
      <c r="K52" s="3"/>
    </row>
    <row r="53" ht="12.75">
      <c r="K53" s="3"/>
    </row>
    <row r="54" ht="12.75">
      <c r="K54" s="3"/>
    </row>
    <row r="55" ht="12.75">
      <c r="K55" s="3"/>
    </row>
    <row r="56" ht="12.75">
      <c r="K56" s="3"/>
    </row>
    <row r="57" ht="12.75">
      <c r="K57" s="3"/>
    </row>
    <row r="58" ht="12.75">
      <c r="K58" s="3"/>
    </row>
    <row r="59" ht="12.75">
      <c r="K59" s="3"/>
    </row>
    <row r="60" ht="12.75">
      <c r="K60" s="3"/>
    </row>
    <row r="61" ht="12.75">
      <c r="K61" s="3"/>
    </row>
    <row r="62" ht="12.75">
      <c r="K62" s="3"/>
    </row>
    <row r="63" ht="12.75">
      <c r="K63" s="3"/>
    </row>
    <row r="64" ht="12.75">
      <c r="K64" s="3"/>
    </row>
    <row r="65" spans="1:11" ht="12.75">
      <c r="A65" s="3" t="s">
        <v>0</v>
      </c>
      <c r="B65" s="3" t="s">
        <v>25</v>
      </c>
      <c r="C65" s="3" t="s">
        <v>25</v>
      </c>
      <c r="D65" s="3" t="s">
        <v>25</v>
      </c>
      <c r="E65" s="3" t="s">
        <v>25</v>
      </c>
      <c r="F65" s="3" t="s">
        <v>25</v>
      </c>
      <c r="G65" s="3" t="s">
        <v>25</v>
      </c>
      <c r="H65" s="3" t="s">
        <v>25</v>
      </c>
      <c r="I65" s="3" t="s">
        <v>25</v>
      </c>
      <c r="J65" s="3" t="s">
        <v>25</v>
      </c>
      <c r="K65" s="3"/>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68"/>
  <sheetViews>
    <sheetView workbookViewId="0" topLeftCell="A1">
      <selection activeCell="A42" sqref="A42"/>
    </sheetView>
  </sheetViews>
  <sheetFormatPr defaultColWidth="11.421875" defaultRowHeight="12.75"/>
  <cols>
    <col min="1" max="1" width="1.7109375" style="0" customWidth="1"/>
    <col min="2" max="2" width="15.28125" style="0" customWidth="1"/>
    <col min="10" max="10" width="16.7109375" style="0" customWidth="1"/>
  </cols>
  <sheetData>
    <row r="1" spans="1:10" ht="12.75">
      <c r="A1" s="2" t="s">
        <v>123</v>
      </c>
      <c r="C1" s="3"/>
      <c r="D1" s="3"/>
      <c r="E1" s="3"/>
      <c r="F1" s="3"/>
      <c r="G1" s="3"/>
      <c r="H1" s="3"/>
      <c r="I1" s="3"/>
      <c r="J1" s="3"/>
    </row>
    <row r="2" spans="2:10" ht="6" customHeight="1">
      <c r="B2" s="3"/>
      <c r="C2" s="3"/>
      <c r="D2" s="3"/>
      <c r="E2" s="3"/>
      <c r="F2" s="3"/>
      <c r="G2" s="3"/>
      <c r="H2" s="3"/>
      <c r="I2" s="3"/>
      <c r="J2" s="3"/>
    </row>
    <row r="3" spans="1:10" ht="12.75">
      <c r="A3" s="62" t="s">
        <v>11</v>
      </c>
      <c r="C3" s="3"/>
      <c r="D3" s="3"/>
      <c r="E3" s="3"/>
      <c r="F3" s="3"/>
      <c r="G3" s="3"/>
      <c r="H3" s="3"/>
      <c r="I3" s="3"/>
      <c r="J3" s="3"/>
    </row>
    <row r="4" spans="1:10" ht="3" customHeight="1">
      <c r="A4" s="188" t="s">
        <v>0</v>
      </c>
      <c r="B4" s="142"/>
      <c r="C4" s="72" t="s">
        <v>23</v>
      </c>
      <c r="D4" s="72" t="s">
        <v>23</v>
      </c>
      <c r="E4" s="72" t="s">
        <v>23</v>
      </c>
      <c r="F4" s="72" t="s">
        <v>23</v>
      </c>
      <c r="G4" s="72" t="s">
        <v>23</v>
      </c>
      <c r="H4" s="72" t="s">
        <v>23</v>
      </c>
      <c r="I4" s="104" t="s">
        <v>23</v>
      </c>
      <c r="J4" s="81" t="s">
        <v>23</v>
      </c>
    </row>
    <row r="5" spans="1:10" ht="12.75">
      <c r="A5" s="190" t="s">
        <v>93</v>
      </c>
      <c r="B5" s="7"/>
      <c r="C5" s="279" t="s">
        <v>63</v>
      </c>
      <c r="D5" s="279"/>
      <c r="E5" s="279"/>
      <c r="F5" s="279"/>
      <c r="G5" s="279"/>
      <c r="H5" s="279"/>
      <c r="I5" s="280"/>
      <c r="J5" s="105" t="s">
        <v>66</v>
      </c>
    </row>
    <row r="6" spans="1:10" ht="12.75">
      <c r="A6" s="189"/>
      <c r="B6" s="24" t="s">
        <v>158</v>
      </c>
      <c r="C6" s="251">
        <v>1</v>
      </c>
      <c r="D6" s="107">
        <v>2</v>
      </c>
      <c r="E6" s="107">
        <v>3</v>
      </c>
      <c r="F6" s="107">
        <v>4</v>
      </c>
      <c r="G6" s="107" t="s">
        <v>64</v>
      </c>
      <c r="H6" s="107" t="s">
        <v>65</v>
      </c>
      <c r="I6" s="108" t="s">
        <v>55</v>
      </c>
      <c r="J6" s="105" t="s">
        <v>62</v>
      </c>
    </row>
    <row r="7" spans="1:10" ht="3" customHeight="1">
      <c r="A7" s="203"/>
      <c r="B7" s="16"/>
      <c r="C7" s="56"/>
      <c r="D7" s="57"/>
      <c r="E7" s="57"/>
      <c r="F7" s="57"/>
      <c r="G7" s="57"/>
      <c r="H7" s="57"/>
      <c r="I7" s="58"/>
      <c r="J7" s="55"/>
    </row>
    <row r="8" spans="1:10" ht="3" customHeight="1">
      <c r="A8" s="174"/>
      <c r="B8" s="7"/>
      <c r="C8" s="3"/>
      <c r="D8" s="53"/>
      <c r="E8" s="53"/>
      <c r="F8" s="53"/>
      <c r="G8" s="53"/>
      <c r="H8" s="53"/>
      <c r="I8" s="54"/>
      <c r="J8" s="17"/>
    </row>
    <row r="9" spans="1:10" ht="24" customHeight="1">
      <c r="A9" s="282" t="s">
        <v>56</v>
      </c>
      <c r="B9" s="283"/>
      <c r="C9" s="5">
        <v>5206</v>
      </c>
      <c r="D9" s="30">
        <v>7910</v>
      </c>
      <c r="E9" s="30">
        <v>8302</v>
      </c>
      <c r="F9" s="30">
        <v>9249</v>
      </c>
      <c r="G9" s="30">
        <v>16397</v>
      </c>
      <c r="H9" s="30">
        <v>2145</v>
      </c>
      <c r="I9" s="9">
        <v>306</v>
      </c>
      <c r="J9" s="22">
        <v>49574</v>
      </c>
    </row>
    <row r="10" spans="1:10" ht="6" customHeight="1">
      <c r="A10" s="174"/>
      <c r="B10" s="7"/>
      <c r="C10" s="5"/>
      <c r="D10" s="30"/>
      <c r="E10" s="30"/>
      <c r="F10" s="30"/>
      <c r="G10" s="30"/>
      <c r="H10" s="30"/>
      <c r="I10" s="9"/>
      <c r="J10" s="22"/>
    </row>
    <row r="11" spans="1:10" ht="12.75">
      <c r="A11" s="190" t="s">
        <v>14</v>
      </c>
      <c r="B11" s="7"/>
      <c r="C11" s="5">
        <f aca="true" t="shared" si="0" ref="C11:I11">SUM(C12:C24)</f>
        <v>3935</v>
      </c>
      <c r="D11" s="30">
        <f t="shared" si="0"/>
        <v>6251</v>
      </c>
      <c r="E11" s="30">
        <f t="shared" si="0"/>
        <v>6618</v>
      </c>
      <c r="F11" s="30">
        <f t="shared" si="0"/>
        <v>7334</v>
      </c>
      <c r="G11" s="30">
        <f t="shared" si="0"/>
        <v>11790</v>
      </c>
      <c r="H11" s="30">
        <f t="shared" si="0"/>
        <v>1506</v>
      </c>
      <c r="I11" s="9">
        <f t="shared" si="0"/>
        <v>288</v>
      </c>
      <c r="J11" s="22">
        <f>SUM(C11:I11)</f>
        <v>37722</v>
      </c>
    </row>
    <row r="12" spans="1:10" ht="12.75">
      <c r="A12" s="189"/>
      <c r="B12" s="54" t="s">
        <v>161</v>
      </c>
      <c r="C12" s="4">
        <v>193</v>
      </c>
      <c r="D12" s="31">
        <v>356</v>
      </c>
      <c r="E12" s="31">
        <v>380</v>
      </c>
      <c r="F12" s="31">
        <v>472</v>
      </c>
      <c r="G12" s="31">
        <v>585</v>
      </c>
      <c r="H12" s="31">
        <v>75</v>
      </c>
      <c r="I12" s="11">
        <f>5+10</f>
        <v>15</v>
      </c>
      <c r="J12" s="23">
        <v>2076</v>
      </c>
    </row>
    <row r="13" spans="1:10" ht="12.75">
      <c r="A13" s="189"/>
      <c r="B13" s="54" t="s">
        <v>162</v>
      </c>
      <c r="C13" s="4">
        <v>396</v>
      </c>
      <c r="D13" s="31">
        <v>752</v>
      </c>
      <c r="E13" s="31">
        <v>886</v>
      </c>
      <c r="F13" s="31">
        <v>1035</v>
      </c>
      <c r="G13" s="31">
        <v>1861</v>
      </c>
      <c r="H13" s="31">
        <v>326</v>
      </c>
      <c r="I13" s="11">
        <f>16+57</f>
        <v>73</v>
      </c>
      <c r="J13" s="23">
        <v>5329</v>
      </c>
    </row>
    <row r="14" spans="1:10" ht="12.75">
      <c r="A14" s="189"/>
      <c r="B14" s="54" t="s">
        <v>163</v>
      </c>
      <c r="C14" s="4">
        <v>124</v>
      </c>
      <c r="D14" s="31">
        <v>177</v>
      </c>
      <c r="E14" s="31">
        <v>232</v>
      </c>
      <c r="F14" s="31">
        <v>259</v>
      </c>
      <c r="G14" s="31">
        <v>579</v>
      </c>
      <c r="H14" s="31">
        <v>83</v>
      </c>
      <c r="I14" s="11">
        <f>2+7</f>
        <v>9</v>
      </c>
      <c r="J14" s="23">
        <v>1463</v>
      </c>
    </row>
    <row r="15" spans="1:10" ht="12.75">
      <c r="A15" s="189"/>
      <c r="B15" s="54" t="s">
        <v>164</v>
      </c>
      <c r="C15" s="4">
        <v>203</v>
      </c>
      <c r="D15" s="31">
        <v>441</v>
      </c>
      <c r="E15" s="31">
        <v>499</v>
      </c>
      <c r="F15" s="31">
        <v>563</v>
      </c>
      <c r="G15" s="31">
        <v>802</v>
      </c>
      <c r="H15" s="31">
        <v>100</v>
      </c>
      <c r="I15" s="11">
        <f>30+7</f>
        <v>37</v>
      </c>
      <c r="J15" s="23">
        <v>2645</v>
      </c>
    </row>
    <row r="16" spans="1:10" ht="12.75">
      <c r="A16" s="189"/>
      <c r="B16" s="54" t="s">
        <v>165</v>
      </c>
      <c r="C16" s="4">
        <v>355</v>
      </c>
      <c r="D16" s="31">
        <v>496</v>
      </c>
      <c r="E16" s="31">
        <v>459</v>
      </c>
      <c r="F16" s="31">
        <v>522</v>
      </c>
      <c r="G16" s="31">
        <v>880</v>
      </c>
      <c r="H16" s="31">
        <v>111</v>
      </c>
      <c r="I16" s="11">
        <f>3+14</f>
        <v>17</v>
      </c>
      <c r="J16" s="23">
        <v>2840</v>
      </c>
    </row>
    <row r="17" spans="1:10" ht="12.75">
      <c r="A17" s="189"/>
      <c r="B17" s="54" t="s">
        <v>166</v>
      </c>
      <c r="C17" s="4">
        <v>239</v>
      </c>
      <c r="D17" s="31">
        <v>385</v>
      </c>
      <c r="E17" s="31">
        <v>421</v>
      </c>
      <c r="F17" s="31">
        <v>479</v>
      </c>
      <c r="G17" s="31">
        <v>776</v>
      </c>
      <c r="H17" s="31">
        <v>86</v>
      </c>
      <c r="I17" s="11">
        <f>3+17</f>
        <v>20</v>
      </c>
      <c r="J17" s="23">
        <v>2406</v>
      </c>
    </row>
    <row r="18" spans="1:10" ht="12.75">
      <c r="A18" s="189"/>
      <c r="B18" s="54" t="s">
        <v>167</v>
      </c>
      <c r="C18" s="4">
        <v>127</v>
      </c>
      <c r="D18" s="31">
        <v>232</v>
      </c>
      <c r="E18" s="31">
        <v>318</v>
      </c>
      <c r="F18" s="31">
        <v>319</v>
      </c>
      <c r="G18" s="31">
        <v>667</v>
      </c>
      <c r="H18" s="31">
        <v>72</v>
      </c>
      <c r="I18" s="11">
        <f>5+1</f>
        <v>6</v>
      </c>
      <c r="J18" s="23">
        <v>1741</v>
      </c>
    </row>
    <row r="19" spans="1:10" ht="12.75">
      <c r="A19" s="189"/>
      <c r="B19" s="54" t="s">
        <v>168</v>
      </c>
      <c r="C19" s="4">
        <v>1011</v>
      </c>
      <c r="D19" s="31">
        <v>1238</v>
      </c>
      <c r="E19" s="31">
        <v>1089</v>
      </c>
      <c r="F19" s="31">
        <v>1091</v>
      </c>
      <c r="G19" s="31">
        <v>1695</v>
      </c>
      <c r="H19" s="31">
        <v>221</v>
      </c>
      <c r="I19" s="11">
        <f>6+36</f>
        <v>42</v>
      </c>
      <c r="J19" s="23">
        <v>6387</v>
      </c>
    </row>
    <row r="20" spans="1:10" ht="12.75">
      <c r="A20" s="189"/>
      <c r="B20" s="54" t="s">
        <v>169</v>
      </c>
      <c r="C20" s="4">
        <v>407</v>
      </c>
      <c r="D20" s="31">
        <v>591</v>
      </c>
      <c r="E20" s="31">
        <v>622</v>
      </c>
      <c r="F20" s="31">
        <v>721</v>
      </c>
      <c r="G20" s="31">
        <v>938</v>
      </c>
      <c r="H20" s="31">
        <v>119</v>
      </c>
      <c r="I20" s="11">
        <f>7+19</f>
        <v>26</v>
      </c>
      <c r="J20" s="23">
        <v>3424</v>
      </c>
    </row>
    <row r="21" spans="1:10" ht="12.75">
      <c r="A21" s="189"/>
      <c r="B21" s="54" t="s">
        <v>170</v>
      </c>
      <c r="C21" s="4">
        <v>502</v>
      </c>
      <c r="D21" s="31">
        <v>928</v>
      </c>
      <c r="E21" s="31">
        <v>988</v>
      </c>
      <c r="F21" s="31">
        <v>1084</v>
      </c>
      <c r="G21" s="31">
        <v>1340</v>
      </c>
      <c r="H21" s="31">
        <v>123</v>
      </c>
      <c r="I21" s="11">
        <f>3+17</f>
        <v>20</v>
      </c>
      <c r="J21" s="23">
        <v>4985</v>
      </c>
    </row>
    <row r="22" spans="1:10" ht="12.75">
      <c r="A22" s="189"/>
      <c r="B22" s="54" t="s">
        <v>171</v>
      </c>
      <c r="C22" s="4">
        <v>166</v>
      </c>
      <c r="D22" s="31">
        <v>315</v>
      </c>
      <c r="E22" s="31">
        <v>332</v>
      </c>
      <c r="F22" s="31">
        <v>349</v>
      </c>
      <c r="G22" s="31">
        <v>696</v>
      </c>
      <c r="H22" s="31">
        <v>86</v>
      </c>
      <c r="I22" s="11">
        <v>13</v>
      </c>
      <c r="J22" s="23">
        <v>1957</v>
      </c>
    </row>
    <row r="23" spans="1:10" ht="12.75">
      <c r="A23" s="189"/>
      <c r="B23" s="54" t="s">
        <v>172</v>
      </c>
      <c r="C23" s="4">
        <v>104</v>
      </c>
      <c r="D23" s="31">
        <v>168</v>
      </c>
      <c r="E23" s="31">
        <v>191</v>
      </c>
      <c r="F23" s="31">
        <v>204</v>
      </c>
      <c r="G23" s="31">
        <v>423</v>
      </c>
      <c r="H23" s="31">
        <v>41</v>
      </c>
      <c r="I23" s="11">
        <f>1+3</f>
        <v>4</v>
      </c>
      <c r="J23" s="23">
        <v>1135</v>
      </c>
    </row>
    <row r="24" spans="1:10" ht="12.75">
      <c r="A24" s="189"/>
      <c r="B24" s="54" t="s">
        <v>173</v>
      </c>
      <c r="C24" s="4">
        <v>108</v>
      </c>
      <c r="D24" s="31">
        <v>172</v>
      </c>
      <c r="E24" s="31">
        <v>201</v>
      </c>
      <c r="F24" s="31">
        <v>236</v>
      </c>
      <c r="G24" s="31">
        <v>548</v>
      </c>
      <c r="H24" s="31">
        <v>63</v>
      </c>
      <c r="I24" s="11">
        <f>1+5</f>
        <v>6</v>
      </c>
      <c r="J24" s="23">
        <v>1334</v>
      </c>
    </row>
    <row r="25" spans="1:10" ht="6" customHeight="1">
      <c r="A25" s="189"/>
      <c r="B25" s="54"/>
      <c r="C25" s="4"/>
      <c r="D25" s="31"/>
      <c r="E25" s="31"/>
      <c r="F25" s="31"/>
      <c r="G25" s="31"/>
      <c r="H25" s="31"/>
      <c r="I25" s="11"/>
      <c r="J25" s="23"/>
    </row>
    <row r="26" spans="1:10" ht="12.75">
      <c r="A26" s="190" t="s">
        <v>12</v>
      </c>
      <c r="B26" s="7"/>
      <c r="C26" s="5">
        <f aca="true" t="shared" si="1" ref="C26:I26">SUM(C27:C33)</f>
        <v>540</v>
      </c>
      <c r="D26" s="30">
        <f t="shared" si="1"/>
        <v>802</v>
      </c>
      <c r="E26" s="30">
        <f t="shared" si="1"/>
        <v>838</v>
      </c>
      <c r="F26" s="30">
        <f t="shared" si="1"/>
        <v>967</v>
      </c>
      <c r="G26" s="30">
        <f t="shared" si="1"/>
        <v>2186</v>
      </c>
      <c r="H26" s="30">
        <f t="shared" si="1"/>
        <v>330</v>
      </c>
      <c r="I26" s="9">
        <f t="shared" si="1"/>
        <v>46</v>
      </c>
      <c r="J26" s="22">
        <f>SUM(C26:I26)</f>
        <v>5709</v>
      </c>
    </row>
    <row r="27" spans="1:10" ht="12.75">
      <c r="A27" s="189"/>
      <c r="B27" s="54" t="s">
        <v>174</v>
      </c>
      <c r="C27" s="4">
        <v>132</v>
      </c>
      <c r="D27" s="31">
        <v>180</v>
      </c>
      <c r="E27" s="31">
        <v>190</v>
      </c>
      <c r="F27" s="31">
        <v>234</v>
      </c>
      <c r="G27" s="31">
        <v>436</v>
      </c>
      <c r="H27" s="31">
        <v>72</v>
      </c>
      <c r="I27" s="11">
        <v>9</v>
      </c>
      <c r="J27" s="23">
        <v>1253</v>
      </c>
    </row>
    <row r="28" spans="1:10" ht="12.75">
      <c r="A28" s="189"/>
      <c r="B28" s="54" t="s">
        <v>175</v>
      </c>
      <c r="C28" s="4">
        <v>101</v>
      </c>
      <c r="D28" s="31">
        <v>128</v>
      </c>
      <c r="E28" s="31">
        <v>180</v>
      </c>
      <c r="F28" s="31">
        <v>176</v>
      </c>
      <c r="G28" s="31">
        <v>427</v>
      </c>
      <c r="H28" s="31">
        <v>79</v>
      </c>
      <c r="I28" s="11">
        <v>13</v>
      </c>
      <c r="J28" s="23">
        <v>1104</v>
      </c>
    </row>
    <row r="29" spans="1:10" ht="12.75">
      <c r="A29" s="189"/>
      <c r="B29" s="54" t="s">
        <v>176</v>
      </c>
      <c r="C29" s="4">
        <v>26</v>
      </c>
      <c r="D29" s="31">
        <v>34</v>
      </c>
      <c r="E29" s="31">
        <v>27</v>
      </c>
      <c r="F29" s="31">
        <v>27</v>
      </c>
      <c r="G29" s="31">
        <v>88</v>
      </c>
      <c r="H29" s="31">
        <v>22</v>
      </c>
      <c r="I29" s="11">
        <v>3</v>
      </c>
      <c r="J29" s="23">
        <v>227</v>
      </c>
    </row>
    <row r="30" spans="1:10" ht="12.75">
      <c r="A30" s="189"/>
      <c r="B30" s="54" t="s">
        <v>177</v>
      </c>
      <c r="C30" s="4">
        <v>72</v>
      </c>
      <c r="D30" s="31">
        <v>100</v>
      </c>
      <c r="E30" s="31">
        <v>133</v>
      </c>
      <c r="F30" s="31">
        <v>133</v>
      </c>
      <c r="G30" s="31">
        <v>400</v>
      </c>
      <c r="H30" s="31">
        <v>59</v>
      </c>
      <c r="I30" s="11">
        <v>5</v>
      </c>
      <c r="J30" s="23">
        <v>902</v>
      </c>
    </row>
    <row r="31" spans="1:10" ht="12.75">
      <c r="A31" s="189"/>
      <c r="B31" s="54" t="s">
        <v>178</v>
      </c>
      <c r="C31" s="4">
        <v>55</v>
      </c>
      <c r="D31" s="31">
        <v>128</v>
      </c>
      <c r="E31" s="31">
        <v>96</v>
      </c>
      <c r="F31" s="31">
        <v>134</v>
      </c>
      <c r="G31" s="31">
        <v>300</v>
      </c>
      <c r="H31" s="31">
        <v>44</v>
      </c>
      <c r="I31" s="11">
        <v>6</v>
      </c>
      <c r="J31" s="23">
        <v>763</v>
      </c>
    </row>
    <row r="32" spans="1:10" ht="12.75">
      <c r="A32" s="189"/>
      <c r="B32" s="54" t="s">
        <v>179</v>
      </c>
      <c r="C32" s="4">
        <v>65</v>
      </c>
      <c r="D32" s="31">
        <v>81</v>
      </c>
      <c r="E32" s="31">
        <v>90</v>
      </c>
      <c r="F32" s="31">
        <v>110</v>
      </c>
      <c r="G32" s="31">
        <v>262</v>
      </c>
      <c r="H32" s="31">
        <v>29</v>
      </c>
      <c r="I32" s="11">
        <v>7</v>
      </c>
      <c r="J32" s="23">
        <v>644</v>
      </c>
    </row>
    <row r="33" spans="1:10" ht="12.75">
      <c r="A33" s="189"/>
      <c r="B33" s="54" t="s">
        <v>180</v>
      </c>
      <c r="C33" s="4">
        <v>89</v>
      </c>
      <c r="D33" s="31">
        <v>151</v>
      </c>
      <c r="E33" s="31">
        <v>122</v>
      </c>
      <c r="F33" s="31">
        <v>153</v>
      </c>
      <c r="G33" s="31">
        <v>273</v>
      </c>
      <c r="H33" s="31">
        <v>25</v>
      </c>
      <c r="I33" s="11">
        <v>3</v>
      </c>
      <c r="J33" s="23">
        <v>816</v>
      </c>
    </row>
    <row r="34" spans="1:10" ht="6" customHeight="1">
      <c r="A34" s="189"/>
      <c r="B34" s="54"/>
      <c r="C34" s="4"/>
      <c r="D34" s="31"/>
      <c r="E34" s="31"/>
      <c r="F34" s="31"/>
      <c r="G34" s="31"/>
      <c r="H34" s="31"/>
      <c r="I34" s="11"/>
      <c r="J34" s="23"/>
    </row>
    <row r="35" spans="1:10" ht="12.75">
      <c r="A35" s="190" t="s">
        <v>2</v>
      </c>
      <c r="B35" s="7"/>
      <c r="C35" s="5">
        <f aca="true" t="shared" si="2" ref="C35:I35">SUM(C36:C41)</f>
        <v>176</v>
      </c>
      <c r="D35" s="30">
        <f t="shared" si="2"/>
        <v>223</v>
      </c>
      <c r="E35" s="30">
        <f t="shared" si="2"/>
        <v>197</v>
      </c>
      <c r="F35" s="30">
        <f t="shared" si="2"/>
        <v>283</v>
      </c>
      <c r="G35" s="30">
        <f t="shared" si="2"/>
        <v>752</v>
      </c>
      <c r="H35" s="30">
        <f t="shared" si="2"/>
        <v>74</v>
      </c>
      <c r="I35" s="9">
        <f t="shared" si="2"/>
        <v>4</v>
      </c>
      <c r="J35" s="22">
        <f>SUM(C35:I35)</f>
        <v>1709</v>
      </c>
    </row>
    <row r="36" spans="1:10" ht="12.75">
      <c r="A36" s="189"/>
      <c r="B36" s="54" t="s">
        <v>181</v>
      </c>
      <c r="C36" s="4">
        <v>6</v>
      </c>
      <c r="D36" s="31">
        <v>10</v>
      </c>
      <c r="E36" s="31">
        <v>16</v>
      </c>
      <c r="F36" s="31">
        <v>15</v>
      </c>
      <c r="G36" s="31">
        <v>63</v>
      </c>
      <c r="H36" s="31">
        <v>9</v>
      </c>
      <c r="I36" s="11">
        <v>0</v>
      </c>
      <c r="J36" s="23">
        <v>119</v>
      </c>
    </row>
    <row r="37" spans="1:10" ht="12.75">
      <c r="A37" s="189"/>
      <c r="B37" s="54" t="s">
        <v>182</v>
      </c>
      <c r="C37" s="4">
        <v>34</v>
      </c>
      <c r="D37" s="31">
        <v>54</v>
      </c>
      <c r="E37" s="31">
        <v>57</v>
      </c>
      <c r="F37" s="31">
        <v>68</v>
      </c>
      <c r="G37" s="31">
        <v>167</v>
      </c>
      <c r="H37" s="31">
        <v>12</v>
      </c>
      <c r="I37" s="11">
        <v>1</v>
      </c>
      <c r="J37" s="23">
        <v>393</v>
      </c>
    </row>
    <row r="38" spans="1:10" ht="12.75">
      <c r="A38" s="189"/>
      <c r="B38" s="54" t="s">
        <v>183</v>
      </c>
      <c r="C38" s="4">
        <v>67</v>
      </c>
      <c r="D38" s="31">
        <v>94</v>
      </c>
      <c r="E38" s="31">
        <v>65</v>
      </c>
      <c r="F38" s="31">
        <v>98</v>
      </c>
      <c r="G38" s="31">
        <v>211</v>
      </c>
      <c r="H38" s="31">
        <v>16</v>
      </c>
      <c r="I38" s="11">
        <v>1</v>
      </c>
      <c r="J38" s="23">
        <v>552</v>
      </c>
    </row>
    <row r="39" spans="1:10" ht="12.75">
      <c r="A39" s="189"/>
      <c r="B39" s="54" t="s">
        <v>184</v>
      </c>
      <c r="C39" s="4">
        <v>13</v>
      </c>
      <c r="D39" s="31">
        <v>12</v>
      </c>
      <c r="E39" s="31">
        <v>10</v>
      </c>
      <c r="F39" s="31">
        <v>15</v>
      </c>
      <c r="G39" s="31">
        <v>58</v>
      </c>
      <c r="H39" s="31">
        <v>11</v>
      </c>
      <c r="I39" s="11">
        <v>0</v>
      </c>
      <c r="J39" s="23">
        <v>119</v>
      </c>
    </row>
    <row r="40" spans="1:10" ht="12.75">
      <c r="A40" s="189"/>
      <c r="B40" s="54" t="s">
        <v>185</v>
      </c>
      <c r="C40" s="4">
        <v>17</v>
      </c>
      <c r="D40" s="31">
        <v>14</v>
      </c>
      <c r="E40" s="31">
        <v>8</v>
      </c>
      <c r="F40" s="31">
        <v>18</v>
      </c>
      <c r="G40" s="31">
        <v>57</v>
      </c>
      <c r="H40" s="31">
        <v>5</v>
      </c>
      <c r="I40" s="11">
        <v>0</v>
      </c>
      <c r="J40" s="23">
        <v>119</v>
      </c>
    </row>
    <row r="41" spans="1:10" ht="12.75">
      <c r="A41" s="189"/>
      <c r="B41" s="54" t="s">
        <v>186</v>
      </c>
      <c r="C41" s="4">
        <v>39</v>
      </c>
      <c r="D41" s="31">
        <v>39</v>
      </c>
      <c r="E41" s="31">
        <v>41</v>
      </c>
      <c r="F41" s="31">
        <v>69</v>
      </c>
      <c r="G41" s="31">
        <v>196</v>
      </c>
      <c r="H41" s="31">
        <v>21</v>
      </c>
      <c r="I41" s="11">
        <v>2</v>
      </c>
      <c r="J41" s="23">
        <v>407</v>
      </c>
    </row>
    <row r="42" spans="1:10" ht="6" customHeight="1">
      <c r="A42" s="14"/>
      <c r="B42" s="58" t="s">
        <v>43</v>
      </c>
      <c r="C42" s="59"/>
      <c r="D42" s="60"/>
      <c r="E42" s="60"/>
      <c r="F42" s="60"/>
      <c r="G42" s="60"/>
      <c r="H42" s="60"/>
      <c r="I42" s="68"/>
      <c r="J42" s="61"/>
    </row>
    <row r="43" spans="1:10" ht="12.75">
      <c r="A43" s="190" t="s">
        <v>89</v>
      </c>
      <c r="B43" s="7"/>
      <c r="C43" s="5">
        <f aca="true" t="shared" si="3" ref="C43:I43">SUM(C44:C48)</f>
        <v>148</v>
      </c>
      <c r="D43" s="30">
        <f t="shared" si="3"/>
        <v>162</v>
      </c>
      <c r="E43" s="30">
        <f t="shared" si="3"/>
        <v>204</v>
      </c>
      <c r="F43" s="30">
        <f t="shared" si="3"/>
        <v>218</v>
      </c>
      <c r="G43" s="30">
        <f t="shared" si="3"/>
        <v>608</v>
      </c>
      <c r="H43" s="30">
        <f t="shared" si="3"/>
        <v>53</v>
      </c>
      <c r="I43" s="9">
        <f t="shared" si="3"/>
        <v>9</v>
      </c>
      <c r="J43" s="22">
        <f>SUM(C43:I43)</f>
        <v>1402</v>
      </c>
    </row>
    <row r="44" spans="1:10" ht="12.75">
      <c r="A44" s="189"/>
      <c r="B44" s="54" t="s">
        <v>187</v>
      </c>
      <c r="C44" s="4">
        <v>23</v>
      </c>
      <c r="D44" s="31">
        <v>17</v>
      </c>
      <c r="E44" s="31">
        <v>23</v>
      </c>
      <c r="F44" s="31">
        <v>29</v>
      </c>
      <c r="G44" s="31">
        <v>106</v>
      </c>
      <c r="H44" s="31">
        <v>8</v>
      </c>
      <c r="I44" s="11">
        <v>2</v>
      </c>
      <c r="J44" s="23">
        <v>208</v>
      </c>
    </row>
    <row r="45" spans="1:10" ht="12.75">
      <c r="A45" s="189"/>
      <c r="B45" s="54" t="s">
        <v>188</v>
      </c>
      <c r="C45" s="4">
        <v>4</v>
      </c>
      <c r="D45" s="31">
        <v>6</v>
      </c>
      <c r="E45" s="31">
        <v>15</v>
      </c>
      <c r="F45" s="31">
        <v>8</v>
      </c>
      <c r="G45" s="31">
        <v>54</v>
      </c>
      <c r="H45" s="31">
        <v>4</v>
      </c>
      <c r="I45" s="11">
        <v>2</v>
      </c>
      <c r="J45" s="23">
        <v>93</v>
      </c>
    </row>
    <row r="46" spans="1:10" ht="12.75">
      <c r="A46" s="189"/>
      <c r="B46" s="54" t="s">
        <v>189</v>
      </c>
      <c r="C46" s="4">
        <v>17</v>
      </c>
      <c r="D46" s="31">
        <v>21</v>
      </c>
      <c r="E46" s="31">
        <v>17</v>
      </c>
      <c r="F46" s="31">
        <v>32</v>
      </c>
      <c r="G46" s="31">
        <v>87</v>
      </c>
      <c r="H46" s="31">
        <v>10</v>
      </c>
      <c r="I46" s="11">
        <v>2</v>
      </c>
      <c r="J46" s="23">
        <v>186</v>
      </c>
    </row>
    <row r="47" spans="1:10" ht="12.75">
      <c r="A47" s="189"/>
      <c r="B47" s="54" t="s">
        <v>190</v>
      </c>
      <c r="C47" s="4">
        <v>48</v>
      </c>
      <c r="D47" s="31">
        <v>50</v>
      </c>
      <c r="E47" s="31">
        <v>59</v>
      </c>
      <c r="F47" s="31">
        <v>74</v>
      </c>
      <c r="G47" s="31">
        <v>179</v>
      </c>
      <c r="H47" s="31">
        <v>19</v>
      </c>
      <c r="I47" s="11">
        <v>3</v>
      </c>
      <c r="J47" s="23">
        <v>432</v>
      </c>
    </row>
    <row r="48" spans="1:10" ht="12.75">
      <c r="A48" s="189"/>
      <c r="B48" s="54" t="s">
        <v>191</v>
      </c>
      <c r="C48" s="4">
        <v>56</v>
      </c>
      <c r="D48" s="31">
        <v>68</v>
      </c>
      <c r="E48" s="31">
        <v>90</v>
      </c>
      <c r="F48" s="31">
        <v>75</v>
      </c>
      <c r="G48" s="31">
        <v>182</v>
      </c>
      <c r="H48" s="31">
        <v>12</v>
      </c>
      <c r="I48" s="11">
        <v>0</v>
      </c>
      <c r="J48" s="23">
        <v>483</v>
      </c>
    </row>
    <row r="49" spans="1:10" ht="12.75">
      <c r="A49" s="189"/>
      <c r="B49" s="54" t="s">
        <v>43</v>
      </c>
      <c r="C49" s="4"/>
      <c r="D49" s="31"/>
      <c r="E49" s="31"/>
      <c r="F49" s="31"/>
      <c r="G49" s="31"/>
      <c r="H49" s="31"/>
      <c r="I49" s="11"/>
      <c r="J49" s="23"/>
    </row>
    <row r="50" spans="1:10" ht="12.75">
      <c r="A50" s="190" t="s">
        <v>90</v>
      </c>
      <c r="B50" s="7"/>
      <c r="C50" s="5">
        <f aca="true" t="shared" si="4" ref="C50:I50">SUM(C51:C67)</f>
        <v>407</v>
      </c>
      <c r="D50" s="30">
        <f t="shared" si="4"/>
        <v>472</v>
      </c>
      <c r="E50" s="30">
        <f t="shared" si="4"/>
        <v>445</v>
      </c>
      <c r="F50" s="30">
        <f t="shared" si="4"/>
        <v>447</v>
      </c>
      <c r="G50" s="30">
        <f t="shared" si="4"/>
        <v>1061</v>
      </c>
      <c r="H50" s="30">
        <f t="shared" si="4"/>
        <v>182</v>
      </c>
      <c r="I50" s="9">
        <f t="shared" si="4"/>
        <v>18</v>
      </c>
      <c r="J50" s="22">
        <f>SUM(C50:I50)</f>
        <v>3032</v>
      </c>
    </row>
    <row r="51" spans="1:10" ht="12.75">
      <c r="A51" s="189"/>
      <c r="B51" s="54" t="s">
        <v>192</v>
      </c>
      <c r="C51" s="4">
        <v>9</v>
      </c>
      <c r="D51" s="31">
        <v>20</v>
      </c>
      <c r="E51" s="31">
        <v>17</v>
      </c>
      <c r="F51" s="31">
        <v>20</v>
      </c>
      <c r="G51" s="31">
        <v>53</v>
      </c>
      <c r="H51" s="31">
        <v>11</v>
      </c>
      <c r="I51" s="11">
        <v>0</v>
      </c>
      <c r="J51" s="23">
        <v>130</v>
      </c>
    </row>
    <row r="52" spans="1:10" ht="12.75">
      <c r="A52" s="189"/>
      <c r="B52" s="54" t="s">
        <v>193</v>
      </c>
      <c r="C52" s="4">
        <v>23</v>
      </c>
      <c r="D52" s="31">
        <v>23</v>
      </c>
      <c r="E52" s="31">
        <v>34</v>
      </c>
      <c r="F52" s="31">
        <v>35</v>
      </c>
      <c r="G52" s="31">
        <v>106</v>
      </c>
      <c r="H52" s="31">
        <v>20</v>
      </c>
      <c r="I52" s="11">
        <v>2</v>
      </c>
      <c r="J52" s="23">
        <v>243</v>
      </c>
    </row>
    <row r="53" spans="1:10" ht="12.75">
      <c r="A53" s="189"/>
      <c r="B53" s="54" t="s">
        <v>194</v>
      </c>
      <c r="C53" s="4">
        <v>22</v>
      </c>
      <c r="D53" s="31">
        <v>48</v>
      </c>
      <c r="E53" s="31">
        <v>44</v>
      </c>
      <c r="F53" s="31">
        <v>43</v>
      </c>
      <c r="G53" s="31">
        <v>88</v>
      </c>
      <c r="H53" s="31">
        <v>16</v>
      </c>
      <c r="I53" s="11">
        <v>2</v>
      </c>
      <c r="J53" s="23">
        <v>263</v>
      </c>
    </row>
    <row r="54" spans="1:10" ht="12.75">
      <c r="A54" s="189"/>
      <c r="B54" s="54" t="s">
        <v>195</v>
      </c>
      <c r="C54" s="4">
        <v>14</v>
      </c>
      <c r="D54" s="31">
        <v>13</v>
      </c>
      <c r="E54" s="31">
        <v>12</v>
      </c>
      <c r="F54" s="31">
        <v>10</v>
      </c>
      <c r="G54" s="31">
        <v>21</v>
      </c>
      <c r="H54" s="31">
        <v>1</v>
      </c>
      <c r="I54" s="11">
        <v>0</v>
      </c>
      <c r="J54" s="23">
        <v>71</v>
      </c>
    </row>
    <row r="55" spans="1:10" ht="12.75">
      <c r="A55" s="189"/>
      <c r="B55" s="54" t="s">
        <v>145</v>
      </c>
      <c r="C55" s="4">
        <v>30</v>
      </c>
      <c r="D55" s="31">
        <v>36</v>
      </c>
      <c r="E55" s="31">
        <v>29</v>
      </c>
      <c r="F55" s="31">
        <v>33</v>
      </c>
      <c r="G55" s="31">
        <v>64</v>
      </c>
      <c r="H55" s="31">
        <v>10</v>
      </c>
      <c r="I55" s="11">
        <v>1</v>
      </c>
      <c r="J55" s="23">
        <v>203</v>
      </c>
    </row>
    <row r="56" spans="1:10" ht="12.75">
      <c r="A56" s="189"/>
      <c r="B56" s="54" t="s">
        <v>196</v>
      </c>
      <c r="C56" s="4">
        <v>32</v>
      </c>
      <c r="D56" s="31">
        <v>50</v>
      </c>
      <c r="E56" s="31">
        <v>39</v>
      </c>
      <c r="F56" s="31">
        <v>39</v>
      </c>
      <c r="G56" s="31">
        <v>117</v>
      </c>
      <c r="H56" s="31">
        <v>21</v>
      </c>
      <c r="I56" s="11">
        <v>5</v>
      </c>
      <c r="J56" s="23">
        <v>303</v>
      </c>
    </row>
    <row r="57" spans="1:10" ht="12.75">
      <c r="A57" s="189"/>
      <c r="B57" s="54" t="s">
        <v>197</v>
      </c>
      <c r="C57" s="4">
        <v>5</v>
      </c>
      <c r="D57" s="31">
        <v>4</v>
      </c>
      <c r="E57" s="31">
        <v>4</v>
      </c>
      <c r="F57" s="31">
        <v>6</v>
      </c>
      <c r="G57" s="31">
        <v>15</v>
      </c>
      <c r="H57" s="31">
        <v>5</v>
      </c>
      <c r="I57" s="11">
        <v>0</v>
      </c>
      <c r="J57" s="23">
        <v>39</v>
      </c>
    </row>
    <row r="58" spans="1:10" ht="12.75">
      <c r="A58" s="189"/>
      <c r="B58" s="54" t="s">
        <v>198</v>
      </c>
      <c r="C58" s="4">
        <v>32</v>
      </c>
      <c r="D58" s="31">
        <v>25</v>
      </c>
      <c r="E58" s="31">
        <v>34</v>
      </c>
      <c r="F58" s="31">
        <v>33</v>
      </c>
      <c r="G58" s="31">
        <v>76</v>
      </c>
      <c r="H58" s="31">
        <v>19</v>
      </c>
      <c r="I58" s="11">
        <v>2</v>
      </c>
      <c r="J58" s="23">
        <v>221</v>
      </c>
    </row>
    <row r="59" spans="1:10" ht="12.75">
      <c r="A59" s="189"/>
      <c r="B59" s="54" t="s">
        <v>199</v>
      </c>
      <c r="C59" s="4">
        <v>62</v>
      </c>
      <c r="D59" s="31">
        <v>61</v>
      </c>
      <c r="E59" s="31">
        <v>47</v>
      </c>
      <c r="F59" s="31">
        <v>40</v>
      </c>
      <c r="G59" s="31">
        <v>78</v>
      </c>
      <c r="H59" s="31">
        <v>9</v>
      </c>
      <c r="I59" s="11">
        <v>1</v>
      </c>
      <c r="J59" s="23">
        <v>298</v>
      </c>
    </row>
    <row r="60" spans="1:10" ht="12.75">
      <c r="A60" s="189"/>
      <c r="B60" s="54" t="s">
        <v>200</v>
      </c>
      <c r="C60" s="4">
        <v>17</v>
      </c>
      <c r="D60" s="31">
        <v>14</v>
      </c>
      <c r="E60" s="31">
        <v>13</v>
      </c>
      <c r="F60" s="31">
        <v>10</v>
      </c>
      <c r="G60" s="31">
        <v>31</v>
      </c>
      <c r="H60" s="31">
        <v>4</v>
      </c>
      <c r="I60" s="11">
        <v>0</v>
      </c>
      <c r="J60" s="23">
        <v>89</v>
      </c>
    </row>
    <row r="61" spans="1:10" ht="12.75">
      <c r="A61" s="189"/>
      <c r="B61" s="54" t="s">
        <v>201</v>
      </c>
      <c r="C61" s="4">
        <v>11</v>
      </c>
      <c r="D61" s="31">
        <v>11</v>
      </c>
      <c r="E61" s="31">
        <v>9</v>
      </c>
      <c r="F61" s="31">
        <v>5</v>
      </c>
      <c r="G61" s="31">
        <v>26</v>
      </c>
      <c r="H61" s="31">
        <v>7</v>
      </c>
      <c r="I61" s="11">
        <v>0</v>
      </c>
      <c r="J61" s="23">
        <v>69</v>
      </c>
    </row>
    <row r="62" spans="1:10" ht="12.75">
      <c r="A62" s="189"/>
      <c r="B62" s="54" t="s">
        <v>202</v>
      </c>
      <c r="C62" s="4">
        <v>2</v>
      </c>
      <c r="D62" s="31">
        <v>6</v>
      </c>
      <c r="E62" s="31">
        <v>6</v>
      </c>
      <c r="F62" s="31">
        <v>6</v>
      </c>
      <c r="G62" s="31">
        <v>9</v>
      </c>
      <c r="H62" s="31">
        <v>4</v>
      </c>
      <c r="I62" s="11">
        <v>1</v>
      </c>
      <c r="J62" s="23">
        <v>34</v>
      </c>
    </row>
    <row r="63" spans="1:10" ht="12.75">
      <c r="A63" s="189"/>
      <c r="B63" s="54" t="s">
        <v>203</v>
      </c>
      <c r="C63" s="4">
        <v>87</v>
      </c>
      <c r="D63" s="31">
        <v>106</v>
      </c>
      <c r="E63" s="31">
        <v>92</v>
      </c>
      <c r="F63" s="31">
        <v>92</v>
      </c>
      <c r="G63" s="31">
        <v>202</v>
      </c>
      <c r="H63" s="31">
        <v>27</v>
      </c>
      <c r="I63" s="11">
        <v>4</v>
      </c>
      <c r="J63" s="23">
        <v>610</v>
      </c>
    </row>
    <row r="64" spans="1:10" ht="12.75">
      <c r="A64" s="189"/>
      <c r="B64" s="54" t="s">
        <v>204</v>
      </c>
      <c r="C64" s="4">
        <v>11</v>
      </c>
      <c r="D64" s="31">
        <v>15</v>
      </c>
      <c r="E64" s="31">
        <v>14</v>
      </c>
      <c r="F64" s="31">
        <v>13</v>
      </c>
      <c r="G64" s="31">
        <v>40</v>
      </c>
      <c r="H64" s="31">
        <v>10</v>
      </c>
      <c r="I64" s="11">
        <v>0</v>
      </c>
      <c r="J64" s="23">
        <v>103</v>
      </c>
    </row>
    <row r="65" spans="1:10" ht="12.75">
      <c r="A65" s="189"/>
      <c r="B65" s="54" t="s">
        <v>205</v>
      </c>
      <c r="C65" s="4">
        <v>30</v>
      </c>
      <c r="D65" s="31">
        <v>25</v>
      </c>
      <c r="E65" s="31">
        <v>43</v>
      </c>
      <c r="F65" s="31">
        <v>46</v>
      </c>
      <c r="G65" s="31">
        <v>89</v>
      </c>
      <c r="H65" s="31">
        <v>12</v>
      </c>
      <c r="I65" s="11">
        <v>0</v>
      </c>
      <c r="J65" s="23">
        <v>245</v>
      </c>
    </row>
    <row r="66" spans="1:10" ht="12.75">
      <c r="A66" s="189"/>
      <c r="B66" s="54" t="s">
        <v>206</v>
      </c>
      <c r="C66" s="4">
        <v>7</v>
      </c>
      <c r="D66" s="31">
        <v>7</v>
      </c>
      <c r="E66" s="31">
        <v>4</v>
      </c>
      <c r="F66" s="31">
        <v>9</v>
      </c>
      <c r="G66" s="31">
        <v>21</v>
      </c>
      <c r="H66" s="31">
        <v>4</v>
      </c>
      <c r="I66" s="11">
        <v>0</v>
      </c>
      <c r="J66" s="23">
        <v>52</v>
      </c>
    </row>
    <row r="67" spans="1:10" ht="12.75">
      <c r="A67" s="189"/>
      <c r="B67" s="54" t="s">
        <v>207</v>
      </c>
      <c r="C67" s="4">
        <v>13</v>
      </c>
      <c r="D67" s="31">
        <v>8</v>
      </c>
      <c r="E67" s="31">
        <v>4</v>
      </c>
      <c r="F67" s="31">
        <v>7</v>
      </c>
      <c r="G67" s="31">
        <v>25</v>
      </c>
      <c r="H67" s="31">
        <v>2</v>
      </c>
      <c r="I67" s="11">
        <v>0</v>
      </c>
      <c r="J67" s="23">
        <v>59</v>
      </c>
    </row>
    <row r="68" spans="1:10" ht="12.75">
      <c r="A68" s="14"/>
      <c r="B68" s="16"/>
      <c r="C68" s="15"/>
      <c r="D68" s="33"/>
      <c r="E68" s="33"/>
      <c r="F68" s="33"/>
      <c r="G68" s="33"/>
      <c r="H68" s="33"/>
      <c r="I68" s="16"/>
      <c r="J68" s="21"/>
    </row>
  </sheetData>
  <mergeCells count="2">
    <mergeCell ref="C5:I5"/>
    <mergeCell ref="A9:B9"/>
  </mergeCells>
  <printOptions/>
  <pageMargins left="1.1811023622047245" right="0.7874015748031497"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Marjorie</dc:creator>
  <cp:keywords/>
  <dc:description/>
  <cp:lastModifiedBy>Johanna</cp:lastModifiedBy>
  <cp:lastPrinted>1999-09-27T20:54:06Z</cp:lastPrinted>
  <dcterms:created xsi:type="dcterms:W3CDTF">1999-09-09T18:44:01Z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